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19420" windowHeight="10300" tabRatio="600" firstSheet="0" activeTab="0" autoFilterDateGrouping="1"/>
  </bookViews>
  <sheets>
    <sheet xmlns:r="http://schemas.openxmlformats.org/officeDocument/2006/relationships" name="BREAKDOWN" sheetId="1" state="visible" r:id="rId1"/>
  </sheets>
  <definedNames>
    <definedName name="_xlnm.Print_Titles" localSheetId="0">'BREAKDOWN'!$1:$6</definedName>
    <definedName name="_xlnm.Print_Area" localSheetId="0">'BREAKDOWN'!$A$1:$J$39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&quot;$&quot;#,##0"/>
    <numFmt numFmtId="165" formatCode="&quot;$&quot;#,##0.00"/>
    <numFmt numFmtId="166" formatCode="0.0"/>
    <numFmt numFmtId="167" formatCode="&quot;$&quot;#,##0.00_);[Red]\(&quot;$&quot;#,##0.00\)"/>
    <numFmt numFmtId="168" formatCode="0.0%"/>
    <numFmt numFmtId="169" formatCode="_(&quot;$&quot;* #,##0.00_);_(&quot;$&quot;* \(#,##0.00\);_(&quot;$&quot;* &quot;-&quot;??_);_(@_)"/>
  </numFmts>
  <fonts count="21">
    <font>
      <name val="Calibri"/>
      <family val="2"/>
      <color theme="1"/>
      <sz val="11"/>
      <scheme val="minor"/>
    </font>
    <font>
      <name val="Calibri"/>
      <family val="2"/>
      <b val="1"/>
      <color theme="1"/>
      <sz val="12"/>
      <scheme val="minor"/>
    </font>
    <font>
      <name val="Calibri"/>
      <family val="2"/>
      <b val="1"/>
      <color theme="1"/>
      <sz val="14"/>
      <scheme val="minor"/>
    </font>
    <font>
      <name val="Calibri"/>
      <family val="2"/>
      <b val="1"/>
      <color theme="1"/>
      <sz val="12"/>
      <u val="single"/>
      <scheme val="minor"/>
    </font>
    <font>
      <name val="Calibri"/>
      <family val="2"/>
      <color theme="1"/>
      <sz val="14"/>
      <scheme val="minor"/>
    </font>
    <font>
      <name val="Calibri"/>
      <family val="2"/>
      <color rgb="FF0000B3"/>
      <sz val="11"/>
      <scheme val="minor"/>
    </font>
    <font>
      <name val="Calibri"/>
      <family val="2"/>
      <color theme="1"/>
      <sz val="12"/>
      <scheme val="minor"/>
    </font>
    <font>
      <name val="Calibri"/>
      <family val="2"/>
      <color theme="1"/>
      <sz val="12"/>
      <u val="single"/>
      <scheme val="minor"/>
    </font>
    <font>
      <name val="Arial"/>
      <family val="2"/>
      <sz val="10"/>
    </font>
    <font>
      <name val="Arial"/>
      <family val="2"/>
      <color rgb="FF0000B3"/>
      <sz val="10"/>
    </font>
    <font>
      <name val="Calibri"/>
      <family val="2"/>
      <b val="1"/>
      <color theme="0"/>
      <sz val="12"/>
      <scheme val="minor"/>
    </font>
    <font>
      <name val="Calibri"/>
      <family val="2"/>
      <color rgb="FFFF0000"/>
      <sz val="11"/>
      <scheme val="minor"/>
    </font>
    <font>
      <name val="Arial"/>
      <family val="2"/>
      <color theme="1"/>
      <sz val="11"/>
    </font>
    <font>
      <name val="Calibri"/>
      <family val="2"/>
      <b val="1"/>
      <sz val="16"/>
      <scheme val="minor"/>
    </font>
    <font>
      <name val="Calibri"/>
      <family val="2"/>
      <b val="1"/>
      <color rgb="FFFF0000"/>
      <sz val="14"/>
      <scheme val="minor"/>
    </font>
    <font>
      <name val="Calibri"/>
      <family val="2"/>
      <color rgb="FF002060"/>
      <sz val="11"/>
      <scheme val="minor"/>
    </font>
    <font>
      <name val="Calibri"/>
      <family val="2"/>
      <color theme="1"/>
      <sz val="11"/>
      <scheme val="minor"/>
    </font>
    <font>
      <name val="Cambria"/>
      <family val="1"/>
      <b val="1"/>
      <sz val="16"/>
      <scheme val="major"/>
    </font>
    <font>
      <name val="Calibri"/>
      <family val="2"/>
      <b val="1"/>
      <color rgb="FFFF0000"/>
      <sz val="24"/>
      <scheme val="minor"/>
    </font>
    <font>
      <name val="Calibri"/>
      <family val="2"/>
      <sz val="8"/>
      <scheme val="minor"/>
    </font>
    <font>
      <b val="1"/>
      <color rgb="00111844"/>
      <sz val="12"/>
    </font>
  </fonts>
  <fills count="9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0000B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7999816888943144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16" fillId="0" borderId="0"/>
    <xf numFmtId="0" fontId="16" fillId="0" borderId="0"/>
    <xf numFmtId="169" fontId="16" fillId="0" borderId="0"/>
  </cellStyleXfs>
  <cellXfs count="116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6" fillId="0" borderId="8" applyAlignment="1" pivotButton="0" quotePrefix="0" xfId="0">
      <alignment horizontal="center" vertical="center"/>
    </xf>
    <xf numFmtId="164" fontId="6" fillId="0" borderId="8" applyAlignment="1" pivotButton="0" quotePrefix="0" xfId="0">
      <alignment horizontal="center" vertical="center"/>
    </xf>
    <xf numFmtId="0" fontId="4" fillId="4" borderId="6" applyAlignment="1" pivotButton="0" quotePrefix="0" xfId="0">
      <alignment horizontal="center" vertical="center" wrapText="1"/>
    </xf>
    <xf numFmtId="0" fontId="4" fillId="4" borderId="5" applyAlignment="1" pivotButton="0" quotePrefix="0" xfId="0">
      <alignment horizontal="center" vertical="center" wrapText="1"/>
    </xf>
    <xf numFmtId="0" fontId="4" fillId="4" borderId="7" applyAlignment="1" pivotButton="0" quotePrefix="0" xfId="0">
      <alignment horizontal="center" vertical="center" wrapText="1"/>
    </xf>
    <xf numFmtId="164" fontId="6" fillId="0" borderId="13" applyAlignment="1" pivotButton="0" quotePrefix="0" xfId="0">
      <alignment horizontal="center" vertical="center"/>
    </xf>
    <xf numFmtId="165" fontId="2" fillId="2" borderId="15" applyAlignment="1" pivotButton="0" quotePrefix="0" xfId="0">
      <alignment vertical="center"/>
    </xf>
    <xf numFmtId="165" fontId="2" fillId="2" borderId="17" applyAlignment="1" pivotButton="0" quotePrefix="0" xfId="0">
      <alignment vertical="center"/>
    </xf>
    <xf numFmtId="0" fontId="0" fillId="6" borderId="0" applyAlignment="1" pivotButton="0" quotePrefix="0" xfId="0">
      <alignment vertical="center"/>
    </xf>
    <xf numFmtId="0" fontId="5" fillId="6" borderId="0" applyAlignment="1" pivotButton="0" quotePrefix="0" xfId="0">
      <alignment vertical="center"/>
    </xf>
    <xf numFmtId="0" fontId="11" fillId="0" borderId="0" applyAlignment="1" pivotButton="0" quotePrefix="0" xfId="0">
      <alignment vertical="center"/>
    </xf>
    <xf numFmtId="0" fontId="11" fillId="0" borderId="0" applyAlignment="1" pivotButton="0" quotePrefix="0" xfId="0">
      <alignment horizontal="center" vertical="center"/>
    </xf>
    <xf numFmtId="0" fontId="9" fillId="8" borderId="10" pivotButton="0" quotePrefix="0" xfId="0"/>
    <xf numFmtId="0" fontId="9" fillId="8" borderId="12" applyAlignment="1" pivotButton="0" quotePrefix="0" xfId="0">
      <alignment horizontal="centerContinuous"/>
    </xf>
    <xf numFmtId="164" fontId="3" fillId="8" borderId="15" applyAlignment="1" pivotButton="0" quotePrefix="0" xfId="0">
      <alignment vertical="center"/>
    </xf>
    <xf numFmtId="0" fontId="8" fillId="8" borderId="4" pivotButton="0" quotePrefix="0" xfId="0"/>
    <xf numFmtId="0" fontId="12" fillId="0" borderId="14" applyAlignment="1" pivotButton="0" quotePrefix="0" xfId="0">
      <alignment horizontal="center" vertical="center" wrapText="1"/>
    </xf>
    <xf numFmtId="0" fontId="9" fillId="8" borderId="11" applyAlignment="1" pivotButton="0" quotePrefix="0" xfId="0">
      <alignment horizontal="center" wrapText="1"/>
    </xf>
    <xf numFmtId="0" fontId="6" fillId="0" borderId="8" applyAlignment="1" pivotButton="0" quotePrefix="0" xfId="0">
      <alignment vertical="center" wrapText="1"/>
    </xf>
    <xf numFmtId="0" fontId="3" fillId="5" borderId="1" applyAlignment="1" pivotButton="0" quotePrefix="0" xfId="0">
      <alignment horizontal="right" vertical="center" wrapText="1"/>
    </xf>
    <xf numFmtId="165" fontId="1" fillId="2" borderId="2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166" fontId="4" fillId="4" borderId="5" applyAlignment="1" pivotButton="0" quotePrefix="0" xfId="0">
      <alignment horizontal="center" vertical="center" wrapText="1"/>
    </xf>
    <xf numFmtId="166" fontId="6" fillId="0" borderId="8" applyAlignment="1" pivotButton="0" quotePrefix="0" xfId="0">
      <alignment horizontal="center" vertical="center"/>
    </xf>
    <xf numFmtId="0" fontId="0" fillId="3" borderId="18" applyAlignment="1" pivotButton="0" quotePrefix="0" xfId="0">
      <alignment horizontal="center" vertical="center"/>
    </xf>
    <xf numFmtId="0" fontId="1" fillId="3" borderId="19" applyAlignment="1" pivotButton="0" quotePrefix="0" xfId="0">
      <alignment horizontal="center" vertical="center" wrapText="1"/>
    </xf>
    <xf numFmtId="0" fontId="10" fillId="7" borderId="10" applyAlignment="1" pivotButton="0" quotePrefix="0" xfId="0">
      <alignment horizontal="center" vertical="center"/>
    </xf>
    <xf numFmtId="0" fontId="10" fillId="7" borderId="11" applyAlignment="1" pivotButton="0" quotePrefix="0" xfId="0">
      <alignment horizontal="center" vertical="center" wrapText="1"/>
    </xf>
    <xf numFmtId="0" fontId="10" fillId="7" borderId="11" applyAlignment="1" pivotButton="0" quotePrefix="0" xfId="0">
      <alignment horizontal="center" vertical="center"/>
    </xf>
    <xf numFmtId="166" fontId="10" fillId="7" borderId="11" applyAlignment="1" pivotButton="0" quotePrefix="0" xfId="0">
      <alignment horizontal="center" vertical="center" wrapText="1"/>
    </xf>
    <xf numFmtId="0" fontId="10" fillId="7" borderId="12" applyAlignment="1" pivotButton="0" quotePrefix="0" xfId="0">
      <alignment horizontal="center" vertical="center"/>
    </xf>
    <xf numFmtId="0" fontId="1" fillId="3" borderId="9" applyAlignment="1" pivotButton="0" quotePrefix="0" xfId="0">
      <alignment horizontal="center" vertical="center" wrapText="1"/>
    </xf>
    <xf numFmtId="166" fontId="6" fillId="0" borderId="1" applyAlignment="1" pivotButton="0" quotePrefix="0" xfId="0">
      <alignment horizontal="center" vertical="center"/>
    </xf>
    <xf numFmtId="0" fontId="14" fillId="0" borderId="1" applyAlignment="1" pivotButton="0" quotePrefix="0" xfId="0">
      <alignment vertical="center" wrapText="1"/>
    </xf>
    <xf numFmtId="166" fontId="10" fillId="7" borderId="11" applyAlignment="1" pivotButton="0" quotePrefix="0" xfId="0">
      <alignment horizontal="center" vertical="center"/>
    </xf>
    <xf numFmtId="166" fontId="7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164" fontId="6" fillId="0" borderId="1" applyAlignment="1" pivotButton="0" quotePrefix="0" xfId="0">
      <alignment horizontal="center" vertical="center"/>
    </xf>
    <xf numFmtId="165" fontId="1" fillId="2" borderId="2" applyAlignment="1" pivotButton="0" quotePrefix="0" xfId="0">
      <alignment horizontal="center" vertical="center"/>
    </xf>
    <xf numFmtId="166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166" fontId="9" fillId="8" borderId="11" applyAlignment="1" pivotButton="0" quotePrefix="0" xfId="0">
      <alignment horizontal="center" vertical="center"/>
    </xf>
    <xf numFmtId="0" fontId="9" fillId="8" borderId="11" applyAlignment="1" pivotButton="0" quotePrefix="0" xfId="0">
      <alignment horizontal="center" vertical="center"/>
    </xf>
    <xf numFmtId="0" fontId="8" fillId="8" borderId="3" applyAlignment="1" pivotButton="0" quotePrefix="0" xfId="0">
      <alignment wrapText="1"/>
    </xf>
    <xf numFmtId="165" fontId="13" fillId="8" borderId="12" applyAlignment="1" pivotButton="0" quotePrefix="0" xfId="0">
      <alignment vertical="center"/>
    </xf>
    <xf numFmtId="0" fontId="15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wrapText="1"/>
    </xf>
    <xf numFmtId="0" fontId="18" fillId="0" borderId="0" applyAlignment="1" pivotButton="0" quotePrefix="0" xfId="0">
      <alignment horizontal="center"/>
    </xf>
    <xf numFmtId="166" fontId="18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vertical="center" wrapText="1"/>
    </xf>
    <xf numFmtId="0" fontId="18" fillId="0" borderId="0" applyAlignment="1" pivotButton="0" quotePrefix="0" xfId="0">
      <alignment horizontal="center" vertical="center"/>
    </xf>
    <xf numFmtId="0" fontId="8" fillId="8" borderId="0" applyAlignment="1" pivotButton="0" quotePrefix="0" xfId="0">
      <alignment wrapText="1"/>
    </xf>
    <xf numFmtId="166" fontId="8" fillId="8" borderId="0" applyAlignment="1" pivotButton="0" quotePrefix="0" xfId="0">
      <alignment horizontal="center" vertical="center"/>
    </xf>
    <xf numFmtId="0" fontId="8" fillId="8" borderId="0" applyAlignment="1" pivotButton="0" quotePrefix="0" xfId="0">
      <alignment horizontal="center" vertical="center"/>
    </xf>
    <xf numFmtId="9" fontId="1" fillId="2" borderId="0" applyAlignment="1" pivotButton="0" quotePrefix="0" xfId="0">
      <alignment vertical="center" wrapText="1"/>
    </xf>
    <xf numFmtId="9" fontId="1" fillId="2" borderId="0" applyAlignment="1" pivotButton="0" quotePrefix="0" xfId="0">
      <alignment horizontal="center" vertical="center" wrapText="1"/>
    </xf>
    <xf numFmtId="164" fontId="6" fillId="0" borderId="8" applyAlignment="1" pivotButton="0" quotePrefix="0" xfId="0">
      <alignment horizontal="center" vertical="center" wrapText="1"/>
    </xf>
    <xf numFmtId="167" fontId="6" fillId="0" borderId="8" applyAlignment="1" pivotButton="0" quotePrefix="0" xfId="0">
      <alignment horizontal="center" vertical="center" wrapText="1"/>
    </xf>
    <xf numFmtId="167" fontId="6" fillId="0" borderId="8" applyAlignment="1" pivotButton="0" quotePrefix="0" xfId="0">
      <alignment horizontal="center" vertical="center" wrapText="1"/>
    </xf>
    <xf numFmtId="165" fontId="6" fillId="0" borderId="8" applyAlignment="1" pivotButton="0" quotePrefix="0" xfId="0">
      <alignment horizontal="center" vertical="center" wrapText="1"/>
    </xf>
    <xf numFmtId="165" fontId="6" fillId="0" borderId="8" applyAlignment="1" pivotButton="0" quotePrefix="0" xfId="0">
      <alignment horizontal="center" vertical="center"/>
    </xf>
    <xf numFmtId="0" fontId="17" fillId="0" borderId="6" applyAlignment="1" pivotButton="0" quotePrefix="0" xfId="0">
      <alignment horizontal="left" vertical="center" wrapText="1"/>
    </xf>
    <xf numFmtId="0" fontId="17" fillId="0" borderId="5" applyAlignment="1" pivotButton="0" quotePrefix="0" xfId="0">
      <alignment horizontal="left" vertical="center" wrapText="1"/>
    </xf>
    <xf numFmtId="0" fontId="17" fillId="0" borderId="5" applyAlignment="1" pivotButton="0" quotePrefix="0" xfId="0">
      <alignment horizontal="center" vertical="center" wrapText="1"/>
    </xf>
    <xf numFmtId="0" fontId="17" fillId="0" borderId="7" applyAlignment="1" pivotButton="0" quotePrefix="0" xfId="0">
      <alignment horizontal="center" vertical="center" wrapText="1"/>
    </xf>
    <xf numFmtId="0" fontId="17" fillId="0" borderId="3" applyAlignment="1" pivotButton="0" quotePrefix="0" xfId="0">
      <alignment horizontal="left" vertical="center" wrapText="1"/>
    </xf>
    <xf numFmtId="0" fontId="17" fillId="0" borderId="0" applyAlignment="1" pivotButton="0" quotePrefix="0" xfId="0">
      <alignment horizontal="left" vertical="center" wrapText="1"/>
    </xf>
    <xf numFmtId="0" fontId="17" fillId="0" borderId="4" applyAlignment="1" pivotButton="0" quotePrefix="0" xfId="0">
      <alignment horizontal="left" vertical="center" wrapText="1"/>
    </xf>
    <xf numFmtId="0" fontId="0" fillId="3" borderId="19" applyAlignment="1" pivotButton="0" quotePrefix="0" xfId="0">
      <alignment horizontal="center" vertical="center"/>
    </xf>
    <xf numFmtId="0" fontId="0" fillId="3" borderId="20" applyAlignment="1" pivotButton="0" quotePrefix="0" xfId="0">
      <alignment horizontal="center" vertical="center"/>
    </xf>
    <xf numFmtId="0" fontId="0" fillId="3" borderId="9" applyAlignment="1" pivotButton="0" quotePrefix="0" xfId="0">
      <alignment horizontal="center" vertical="center"/>
    </xf>
    <xf numFmtId="0" fontId="0" fillId="3" borderId="16" applyAlignment="1" pivotButton="0" quotePrefix="0" xfId="0">
      <alignment horizontal="center" vertical="center"/>
    </xf>
    <xf numFmtId="166" fontId="13" fillId="8" borderId="21" applyAlignment="1" pivotButton="0" quotePrefix="0" xfId="0">
      <alignment horizontal="right" vertical="center" indent="13"/>
    </xf>
    <xf numFmtId="166" fontId="13" fillId="8" borderId="11" applyAlignment="1" pivotButton="0" quotePrefix="0" xfId="0">
      <alignment horizontal="right" vertical="center" indent="13"/>
    </xf>
    <xf numFmtId="0" fontId="1" fillId="2" borderId="0" applyAlignment="1" pivotButton="0" quotePrefix="0" xfId="0">
      <alignment horizontal="left" vertical="center"/>
    </xf>
    <xf numFmtId="9" fontId="1" fillId="2" borderId="0" applyAlignment="1" pivotButton="0" quotePrefix="0" xfId="0">
      <alignment horizontal="left" vertical="center"/>
    </xf>
    <xf numFmtId="165" fontId="1" fillId="2" borderId="2" applyAlignment="1" pivotButton="0" quotePrefix="0" xfId="0">
      <alignment horizontal="left" vertical="center"/>
    </xf>
    <xf numFmtId="168" fontId="1" fillId="2" borderId="0" applyAlignment="1" pivotButton="0" quotePrefix="0" xfId="0">
      <alignment horizontal="left" vertical="center"/>
    </xf>
    <xf numFmtId="166" fontId="0" fillId="0" borderId="0" applyAlignment="1" pivotButton="0" quotePrefix="0" xfId="0">
      <alignment horizontal="center" vertical="center"/>
    </xf>
    <xf numFmtId="0" fontId="20" fillId="4" borderId="6" applyAlignment="1" pivotButton="0" quotePrefix="0" xfId="0">
      <alignment horizontal="center" vertical="center" wrapText="1"/>
    </xf>
    <xf numFmtId="166" fontId="4" fillId="4" borderId="5" applyAlignment="1" pivotButton="0" quotePrefix="0" xfId="0">
      <alignment horizontal="center" vertical="center" wrapText="1"/>
    </xf>
    <xf numFmtId="166" fontId="9" fillId="8" borderId="11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7" pivotButton="0" quotePrefix="0" xfId="0"/>
    <xf numFmtId="0" fontId="17" fillId="0" borderId="22" applyAlignment="1" pivotButton="0" quotePrefix="0" xfId="0">
      <alignment horizontal="left" vertical="center" wrapText="1"/>
    </xf>
    <xf numFmtId="0" fontId="0" fillId="0" borderId="4" pivotButton="0" quotePrefix="0" xfId="0"/>
    <xf numFmtId="166" fontId="8" fillId="8" borderId="0" applyAlignment="1" pivotButton="0" quotePrefix="0" xfId="0">
      <alignment horizontal="center" vertical="center"/>
    </xf>
    <xf numFmtId="166" fontId="10" fillId="7" borderId="11" applyAlignment="1" pivotButton="0" quotePrefix="0" xfId="0">
      <alignment horizontal="center" vertical="center"/>
    </xf>
    <xf numFmtId="166" fontId="10" fillId="7" borderId="11" applyAlignment="1" pivotButton="0" quotePrefix="0" xfId="0">
      <alignment horizontal="center" vertical="center" wrapText="1"/>
    </xf>
    <xf numFmtId="0" fontId="0" fillId="0" borderId="19" pivotButton="0" quotePrefix="0" xfId="0"/>
    <xf numFmtId="0" fontId="0" fillId="0" borderId="20" pivotButton="0" quotePrefix="0" xfId="0"/>
    <xf numFmtId="166" fontId="6" fillId="0" borderId="8" applyAlignment="1" pivotButton="0" quotePrefix="0" xfId="0">
      <alignment horizontal="center" vertical="center"/>
    </xf>
    <xf numFmtId="167" fontId="6" fillId="0" borderId="8" applyAlignment="1" pivotButton="0" quotePrefix="0" xfId="0">
      <alignment horizontal="center" vertical="center" wrapText="1"/>
    </xf>
    <xf numFmtId="165" fontId="6" fillId="0" borderId="8" applyAlignment="1" pivotButton="0" quotePrefix="0" xfId="0">
      <alignment horizontal="center" vertical="center" wrapText="1"/>
    </xf>
    <xf numFmtId="164" fontId="6" fillId="0" borderId="8" applyAlignment="1" pivotButton="0" quotePrefix="0" xfId="0">
      <alignment horizontal="center" vertical="center" wrapText="1"/>
    </xf>
    <xf numFmtId="164" fontId="6" fillId="0" borderId="13" applyAlignment="1" pivotButton="0" quotePrefix="0" xfId="0">
      <alignment horizontal="center" vertical="center"/>
    </xf>
    <xf numFmtId="166" fontId="7" fillId="0" borderId="1" applyAlignment="1" pivotButton="0" quotePrefix="0" xfId="0">
      <alignment horizontal="center" vertical="center"/>
    </xf>
    <xf numFmtId="166" fontId="6" fillId="0" borderId="1" applyAlignment="1" pivotButton="0" quotePrefix="0" xfId="0">
      <alignment horizontal="center" vertical="center"/>
    </xf>
    <xf numFmtId="164" fontId="6" fillId="0" borderId="1" applyAlignment="1" pivotButton="0" quotePrefix="0" xfId="0">
      <alignment horizontal="center" vertical="center"/>
    </xf>
    <xf numFmtId="164" fontId="3" fillId="8" borderId="15" applyAlignment="1" pivotButton="0" quotePrefix="0" xfId="0">
      <alignment vertical="center"/>
    </xf>
    <xf numFmtId="0" fontId="0" fillId="0" borderId="9" pivotButton="0" quotePrefix="0" xfId="0"/>
    <xf numFmtId="0" fontId="0" fillId="0" borderId="16" pivotButton="0" quotePrefix="0" xfId="0"/>
    <xf numFmtId="164" fontId="6" fillId="0" borderId="8" applyAlignment="1" pivotButton="0" quotePrefix="0" xfId="0">
      <alignment horizontal="center" vertical="center"/>
    </xf>
    <xf numFmtId="165" fontId="6" fillId="0" borderId="8" applyAlignment="1" pivotButton="0" quotePrefix="0" xfId="0">
      <alignment horizontal="center" vertical="center"/>
    </xf>
    <xf numFmtId="165" fontId="1" fillId="2" borderId="2" applyAlignment="1" pivotButton="0" quotePrefix="0" xfId="0">
      <alignment vertical="center" wrapText="1"/>
    </xf>
    <xf numFmtId="165" fontId="1" fillId="2" borderId="2" applyAlignment="1" pivotButton="0" quotePrefix="0" xfId="0">
      <alignment horizontal="left" vertical="center"/>
    </xf>
    <xf numFmtId="0" fontId="0" fillId="0" borderId="2" pivotButton="0" quotePrefix="0" xfId="0"/>
    <xf numFmtId="165" fontId="1" fillId="2" borderId="2" applyAlignment="1" pivotButton="0" quotePrefix="0" xfId="0">
      <alignment horizontal="center" vertical="center"/>
    </xf>
    <xf numFmtId="165" fontId="2" fillId="2" borderId="15" applyAlignment="1" pivotButton="0" quotePrefix="0" xfId="0">
      <alignment vertical="center"/>
    </xf>
    <xf numFmtId="165" fontId="2" fillId="2" borderId="17" applyAlignment="1" pivotButton="0" quotePrefix="0" xfId="0">
      <alignment vertical="center"/>
    </xf>
    <xf numFmtId="166" fontId="13" fillId="8" borderId="21" applyAlignment="1" pivotButton="0" quotePrefix="0" xfId="0">
      <alignment horizontal="right" vertical="center" indent="13"/>
    </xf>
    <xf numFmtId="0" fontId="0" fillId="0" borderId="11" pivotButton="0" quotePrefix="0" xfId="0"/>
    <xf numFmtId="165" fontId="13" fillId="8" borderId="12" applyAlignment="1" pivotButton="0" quotePrefix="0" xfId="0">
      <alignment vertical="center"/>
    </xf>
    <xf numFmtId="166" fontId="18" fillId="0" borderId="0" applyAlignment="1" pivotButton="0" quotePrefix="0" xfId="0">
      <alignment horizontal="center" vertical="center"/>
    </xf>
  </cellXfs>
  <cellStyles count="3">
    <cellStyle name="Normal" xfId="0" builtinId="0"/>
    <cellStyle name="Normal 4" xfId="1"/>
    <cellStyle name="Currency 2" xfId="2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FF007F00"/>
    <outlinePr summaryBelow="1" summaryRight="1"/>
    <pageSetUpPr fitToPage="1"/>
  </sheetPr>
  <dimension ref="A1:L39"/>
  <sheetViews>
    <sheetView showGridLines="0" tabSelected="1" topLeftCell="A2" zoomScale="70" zoomScaleNormal="70" zoomScaleSheetLayoutView="100" workbookViewId="0">
      <selection activeCell="A4" sqref="A4:J4"/>
    </sheetView>
  </sheetViews>
  <sheetFormatPr baseColWidth="8" defaultColWidth="9.1796875" defaultRowHeight="14.5"/>
  <cols>
    <col width="14.7265625" customWidth="1" style="1" min="1" max="1"/>
    <col width="103.26953125" customWidth="1" style="23" min="2" max="2"/>
    <col width="11.1796875" bestFit="1" customWidth="1" style="80" min="3" max="3"/>
    <col width="12.26953125" bestFit="1" customWidth="1" style="42" min="4" max="4"/>
    <col width="12.26953125" customWidth="1" style="42" min="5" max="6"/>
    <col width="14.54296875" customWidth="1" style="42" min="7" max="7"/>
    <col width="17.7265625" bestFit="1" customWidth="1" style="80" min="8" max="8"/>
    <col width="17.7265625" bestFit="1" customWidth="1" style="42" min="9" max="9"/>
    <col width="22.81640625" customWidth="1" style="1" min="10" max="10"/>
    <col width="8" customWidth="1" style="1" min="11" max="11"/>
    <col width="10" bestFit="1" customWidth="1" style="42" min="12" max="12"/>
    <col width="8.7265625" bestFit="1" customWidth="1" style="42" min="13" max="13"/>
    <col width="14.81640625" bestFit="1" customWidth="1" style="47" min="14" max="14"/>
    <col width="9.1796875" customWidth="1" style="1" min="15" max="15"/>
    <col width="5" bestFit="1" customWidth="1" style="1" min="16" max="16"/>
    <col width="14.81640625" bestFit="1" customWidth="1" style="1" min="17" max="17"/>
    <col width="9.1796875" customWidth="1" style="1" min="18" max="16384"/>
  </cols>
  <sheetData>
    <row r="1" ht="22" customHeight="1">
      <c r="A1" s="81" t="inlineStr">
        <is>
          <t>Nextron Estimating LLC  |  Sample Estimate (client name and address removed)</t>
        </is>
      </c>
      <c r="B1" s="5" t="n"/>
      <c r="C1" s="82" t="n"/>
      <c r="D1" s="5" t="n"/>
      <c r="E1" s="5" t="n"/>
      <c r="F1" s="5" t="n"/>
      <c r="G1" s="5" t="n"/>
      <c r="H1" s="82" t="n"/>
      <c r="I1" s="5" t="n"/>
      <c r="J1" s="6" t="n"/>
    </row>
    <row r="2" ht="28.5" customFormat="1" customHeight="1" s="11" thickBot="1">
      <c r="A2" s="14" t="n"/>
      <c r="B2" s="19" t="n"/>
      <c r="C2" s="83" t="n"/>
      <c r="D2" s="44" t="n"/>
      <c r="E2" s="44" t="n"/>
      <c r="F2" s="44" t="n"/>
      <c r="G2" s="44" t="n"/>
      <c r="H2" s="83" t="n"/>
      <c r="I2" s="44" t="n"/>
      <c r="J2" s="15" t="n"/>
      <c r="K2" s="12" t="n"/>
      <c r="L2" s="13" t="n"/>
    </row>
    <row r="3" ht="32.25" customHeight="1">
      <c r="A3" s="63" t="inlineStr">
        <is>
          <t>Project :     Municipal Site and Concrete Package (client details removed)</t>
        </is>
      </c>
      <c r="B3" s="84" t="n"/>
      <c r="C3" s="84" t="n"/>
      <c r="D3" s="84" t="n"/>
      <c r="E3" s="84" t="n"/>
      <c r="F3" s="84" t="n"/>
      <c r="G3" s="84" t="n"/>
      <c r="H3" s="66" t="inlineStr">
        <is>
          <t>Dated : 03/19/2024</t>
        </is>
      </c>
      <c r="I3" s="84" t="n"/>
      <c r="J3" s="85" t="n"/>
      <c r="K3" s="12" t="n"/>
      <c r="L3" s="13" t="n"/>
    </row>
    <row r="4" ht="32.25" customHeight="1">
      <c r="A4" s="86" t="inlineStr">
        <is>
          <t>Location :   Deer Park, Texas</t>
        </is>
      </c>
      <c r="J4" s="87" t="n"/>
      <c r="K4" s="12" t="n"/>
      <c r="L4" s="13" t="n"/>
    </row>
    <row r="5" ht="33" customFormat="1" customHeight="1" s="10" thickBot="1">
      <c r="A5" s="45" t="n"/>
      <c r="B5" s="53" t="n"/>
      <c r="C5" s="88" t="n"/>
      <c r="D5" s="55" t="n"/>
      <c r="E5" s="55" t="n"/>
      <c r="F5" s="55" t="n"/>
      <c r="G5" s="55" t="n"/>
      <c r="H5" s="88" t="inlineStr">
        <is>
          <t xml:space="preserve"> </t>
        </is>
      </c>
      <c r="I5" s="55" t="n"/>
      <c r="J5" s="17" t="n"/>
      <c r="K5" s="12" t="n"/>
      <c r="L5" s="13" t="n"/>
    </row>
    <row r="6" ht="59.25" customHeight="1" thickBot="1">
      <c r="A6" s="28" t="inlineStr">
        <is>
          <t>ITEM #</t>
        </is>
      </c>
      <c r="B6" s="29" t="inlineStr">
        <is>
          <t>DESCRIPTION</t>
        </is>
      </c>
      <c r="C6" s="89" t="inlineStr">
        <is>
          <t>QUANTITY</t>
        </is>
      </c>
      <c r="D6" s="30" t="inlineStr">
        <is>
          <t>UNIT</t>
        </is>
      </c>
      <c r="E6" s="29" t="inlineStr">
        <is>
          <t>UNIT COST
Labor</t>
        </is>
      </c>
      <c r="F6" s="29" t="inlineStr">
        <is>
          <t>UNIT COST
Material</t>
        </is>
      </c>
      <c r="G6" s="90" t="inlineStr">
        <is>
          <t>TOTAL COST
Labor</t>
        </is>
      </c>
      <c r="H6" s="90" t="inlineStr">
        <is>
          <t>Total Cost
Material</t>
        </is>
      </c>
      <c r="I6" s="29" t="inlineStr">
        <is>
          <t>TOTAL COST
(Labor+ Material)</t>
        </is>
      </c>
      <c r="J6" s="32" t="inlineStr">
        <is>
          <t>TRADE  COST</t>
        </is>
      </c>
      <c r="K6" s="13" t="n"/>
      <c r="L6" s="13" t="n"/>
    </row>
    <row r="7" ht="35.15" customHeight="1">
      <c r="A7" s="26" t="n"/>
      <c r="B7" s="27" t="inlineStr">
        <is>
          <t>GENERAL REQUIREMENTS</t>
        </is>
      </c>
      <c r="C7" s="71" t="n"/>
      <c r="D7" s="91" t="n"/>
      <c r="E7" s="91" t="n"/>
      <c r="F7" s="91" t="n"/>
      <c r="G7" s="91" t="n"/>
      <c r="H7" s="91" t="n"/>
      <c r="I7" s="91" t="n"/>
      <c r="J7" s="92" t="n"/>
      <c r="K7" s="12" t="n"/>
      <c r="L7" s="13" t="n"/>
    </row>
    <row r="8" ht="49.5" customHeight="1">
      <c r="A8" s="18">
        <f>IF(C8="","",COUNTA(($C$8:C8)))</f>
        <v/>
      </c>
      <c r="B8" s="20" t="inlineStr">
        <is>
          <t>Supervision, Permits, Final Cleanup, Mobilization Costs, Bonds, Temporary Control &amp; Facilities, DOB</t>
        </is>
      </c>
      <c r="C8" s="93" t="n">
        <v>1</v>
      </c>
      <c r="D8" s="2" t="inlineStr">
        <is>
          <t>LS</t>
        </is>
      </c>
      <c r="E8" s="94" t="n">
        <v>15000</v>
      </c>
      <c r="F8" s="94" t="n">
        <v>0</v>
      </c>
      <c r="G8" s="94">
        <f>C8*E8</f>
        <v/>
      </c>
      <c r="H8" s="95">
        <f>C8*F8</f>
        <v/>
      </c>
      <c r="I8" s="96">
        <f>G8+H8</f>
        <v/>
      </c>
      <c r="J8" s="97" t="n"/>
      <c r="K8" s="12" t="n"/>
      <c r="L8" s="13" t="n"/>
    </row>
    <row r="9" ht="18.5" customHeight="1">
      <c r="A9" s="18">
        <f>IF(C9="","",COUNTA(($C$8:C9)))</f>
        <v/>
      </c>
      <c r="B9" s="21" t="inlineStr">
        <is>
          <t>Subtotal (General Requirements)</t>
        </is>
      </c>
      <c r="C9" s="98" t="n"/>
      <c r="D9" s="38" t="n"/>
      <c r="E9" s="38" t="n"/>
      <c r="F9" s="38" t="n"/>
      <c r="G9" s="38" t="n"/>
      <c r="H9" s="99" t="n"/>
      <c r="I9" s="100" t="n"/>
      <c r="J9" s="101">
        <f>(SUM(I8:I8))</f>
        <v/>
      </c>
      <c r="K9" s="12" t="n"/>
      <c r="L9" s="13" t="n"/>
    </row>
    <row r="10" ht="35.15" customHeight="1">
      <c r="A10" s="18">
        <f>IF(C10="","",COUNTA(($C$8:C10)))</f>
        <v/>
      </c>
      <c r="B10" s="33" t="inlineStr">
        <is>
          <t>Division 02 — Existing Conditions</t>
        </is>
      </c>
      <c r="C10" s="73" t="n"/>
      <c r="D10" s="102" t="n"/>
      <c r="E10" s="102" t="n"/>
      <c r="F10" s="102" t="n"/>
      <c r="G10" s="102" t="n"/>
      <c r="H10" s="102" t="n"/>
      <c r="I10" s="102" t="n"/>
      <c r="J10" s="103" t="n"/>
      <c r="K10" s="12" t="n"/>
      <c r="L10" s="13" t="n"/>
    </row>
    <row r="11" ht="18.5" customHeight="1">
      <c r="A11" s="18">
        <f>IF(C11="","",COUNTA(($C$8:C11)))</f>
        <v/>
      </c>
      <c r="B11" s="35" t="inlineStr">
        <is>
          <t>Demo</t>
        </is>
      </c>
      <c r="C11" s="93" t="n"/>
      <c r="D11" s="2" t="n"/>
      <c r="E11" s="2" t="n"/>
      <c r="F11" s="2" t="n"/>
      <c r="G11" s="2" t="n"/>
      <c r="H11" s="93" t="n"/>
      <c r="I11" s="104" t="n"/>
      <c r="J11" s="97" t="n"/>
      <c r="K11" s="12" t="n"/>
      <c r="L11" s="13" t="n"/>
    </row>
    <row r="12" ht="15.5" customHeight="1">
      <c r="A12" s="18">
        <f>IF(C12="","",COUNTA(($C$8:C12)))</f>
        <v/>
      </c>
      <c r="B12" s="20" t="inlineStr">
        <is>
          <t xml:space="preserve">Remove Existing Concrete Weir </t>
        </is>
      </c>
      <c r="C12" s="93" t="n">
        <v>178</v>
      </c>
      <c r="D12" s="2" t="inlineStr">
        <is>
          <t>SF</t>
        </is>
      </c>
      <c r="E12" s="105" t="n">
        <v>3.4</v>
      </c>
      <c r="F12" s="105" t="n">
        <v>0</v>
      </c>
      <c r="G12" s="94">
        <f>C12*E12</f>
        <v/>
      </c>
      <c r="H12" s="95">
        <f>C12*F12</f>
        <v/>
      </c>
      <c r="I12" s="96">
        <f>G12+H12</f>
        <v/>
      </c>
      <c r="J12" s="97" t="n"/>
      <c r="K12" s="12" t="n"/>
      <c r="L12" s="13" t="n"/>
    </row>
    <row r="13" ht="15.5" customHeight="1">
      <c r="A13" s="18">
        <f>IF(C13="","",COUNTA(($C$8:C13)))</f>
        <v/>
      </c>
      <c r="B13" s="20" t="n"/>
      <c r="C13" s="93" t="n"/>
      <c r="D13" s="2" t="n"/>
      <c r="E13" s="105" t="n"/>
      <c r="F13" s="105" t="n"/>
      <c r="G13" s="94" t="n"/>
      <c r="H13" s="95" t="n"/>
      <c r="I13" s="96" t="n"/>
      <c r="J13" s="97" t="n"/>
      <c r="K13" s="12" t="n"/>
      <c r="L13" s="13" t="n"/>
    </row>
    <row r="14" ht="18.5" customHeight="1">
      <c r="A14" s="18">
        <f>IF(C14="","",COUNTA(($C$8:C14)))</f>
        <v/>
      </c>
      <c r="B14" s="35" t="inlineStr">
        <is>
          <t>Site</t>
        </is>
      </c>
      <c r="C14" s="93" t="n"/>
      <c r="D14" s="2" t="n"/>
      <c r="E14" s="2" t="n"/>
      <c r="F14" s="2" t="n"/>
      <c r="G14" s="2" t="n"/>
      <c r="H14" s="93" t="n"/>
      <c r="I14" s="104" t="n"/>
      <c r="J14" s="97" t="n"/>
      <c r="K14" s="12" t="n"/>
      <c r="L14" s="13" t="n"/>
    </row>
    <row r="15" ht="31" customHeight="1">
      <c r="A15" s="18">
        <f>IF(C15="","",COUNTA(($C$8:C15)))</f>
        <v/>
      </c>
      <c r="B15" s="20" t="inlineStr">
        <is>
          <t xml:space="preserve">(12.5 GA) Temporary Sediment Control Fence W/ 2" x 4" Steel Or Wood Post Spaced At 6' To 8' - Fasten Fabric To Top Strand Of Welded Wire Mesh </t>
        </is>
      </c>
      <c r="C15" s="93" t="n">
        <v>209</v>
      </c>
      <c r="D15" s="2" t="inlineStr">
        <is>
          <t>LF</t>
        </is>
      </c>
      <c r="E15" s="105" t="n">
        <v>8.5</v>
      </c>
      <c r="F15" s="105" t="n">
        <v>12.5</v>
      </c>
      <c r="G15" s="94">
        <f>C15*E15</f>
        <v/>
      </c>
      <c r="H15" s="95">
        <f>C15*F15</f>
        <v/>
      </c>
      <c r="I15" s="96">
        <f>G15+H15</f>
        <v/>
      </c>
      <c r="J15" s="97" t="n"/>
      <c r="K15" s="12" t="n"/>
      <c r="L15" s="13" t="n"/>
    </row>
    <row r="16" ht="15.5" customHeight="1">
      <c r="A16" s="18">
        <f>IF(C16="","",COUNTA(($C$8:C16)))</f>
        <v/>
      </c>
      <c r="B16" s="20" t="inlineStr">
        <is>
          <t>Proposed Rock Filter Dam</t>
        </is>
      </c>
      <c r="C16" s="93" t="n">
        <v>50</v>
      </c>
      <c r="D16" s="2" t="inlineStr">
        <is>
          <t>SF</t>
        </is>
      </c>
      <c r="E16" s="105" t="n">
        <v>2.5</v>
      </c>
      <c r="F16" s="105" t="n">
        <v>4.5</v>
      </c>
      <c r="G16" s="94">
        <f>C16*E16</f>
        <v/>
      </c>
      <c r="H16" s="95">
        <f>C16*F16</f>
        <v/>
      </c>
      <c r="I16" s="96">
        <f>G16+H16</f>
        <v/>
      </c>
      <c r="J16" s="97" t="n"/>
      <c r="K16" s="12" t="n"/>
      <c r="L16" s="13" t="n"/>
    </row>
    <row r="17" ht="15.5" customHeight="1">
      <c r="A17" s="18">
        <f>IF(C17="","",COUNTA(($C$8:C17)))</f>
        <v/>
      </c>
      <c r="B17" s="20" t="inlineStr">
        <is>
          <t>Proposed Construction Access Through Maintenance Yard</t>
        </is>
      </c>
      <c r="C17" s="93" t="n">
        <v>24772</v>
      </c>
      <c r="D17" s="2" t="inlineStr">
        <is>
          <t>SF</t>
        </is>
      </c>
      <c r="E17" s="105" t="n">
        <v>2.4</v>
      </c>
      <c r="F17" s="105" t="n">
        <v>4.3</v>
      </c>
      <c r="G17" s="94">
        <f>C17*E17</f>
        <v/>
      </c>
      <c r="H17" s="95">
        <f>C17*F17</f>
        <v/>
      </c>
      <c r="I17" s="96">
        <f>G17+H17</f>
        <v/>
      </c>
      <c r="J17" s="97" t="n"/>
      <c r="K17" s="12" t="n"/>
      <c r="L17" s="13" t="n"/>
    </row>
    <row r="18" ht="15.5" customHeight="1">
      <c r="A18" s="18">
        <f>IF(C18="","",COUNTA(($C$8:C18)))</f>
        <v/>
      </c>
      <c r="B18" s="20" t="n"/>
      <c r="C18" s="93" t="n"/>
      <c r="D18" s="2" t="n"/>
      <c r="E18" s="105" t="n"/>
      <c r="F18" s="105" t="n"/>
      <c r="G18" s="94" t="n"/>
      <c r="H18" s="95" t="n"/>
      <c r="I18" s="96" t="n"/>
      <c r="J18" s="97" t="n"/>
      <c r="K18" s="12" t="n"/>
      <c r="L18" s="13" t="n"/>
    </row>
    <row r="19" ht="18.5" customHeight="1">
      <c r="A19" s="18">
        <f>IF(C19="","",COUNTA(($C$8:C19)))</f>
        <v/>
      </c>
      <c r="B19" s="21" t="inlineStr">
        <is>
          <t>Subtotal(Existing Conditions)</t>
        </is>
      </c>
      <c r="C19" s="98" t="n"/>
      <c r="D19" s="38" t="n"/>
      <c r="E19" s="38" t="n"/>
      <c r="F19" s="38" t="n"/>
      <c r="G19" s="38" t="n"/>
      <c r="H19" s="99" t="n"/>
      <c r="I19" s="100" t="n"/>
      <c r="J19" s="101">
        <f>SUM(I12:I17)</f>
        <v/>
      </c>
      <c r="K19" s="12" t="n"/>
      <c r="L19" s="13" t="n"/>
    </row>
    <row r="20" ht="35.15" customHeight="1">
      <c r="A20" s="18">
        <f>IF(C20="","",COUNTA(($C$8:C20)))</f>
        <v/>
      </c>
      <c r="B20" s="33" t="inlineStr">
        <is>
          <t>Division 03 — Concrete</t>
        </is>
      </c>
      <c r="C20" s="73" t="n"/>
      <c r="D20" s="102" t="n"/>
      <c r="E20" s="102" t="n"/>
      <c r="F20" s="102" t="n"/>
      <c r="G20" s="102" t="n"/>
      <c r="H20" s="102" t="n"/>
      <c r="I20" s="102" t="n"/>
      <c r="J20" s="103" t="n"/>
      <c r="K20" s="12" t="n"/>
      <c r="L20" s="13" t="n"/>
    </row>
    <row r="21" ht="18.5" customHeight="1">
      <c r="A21" s="18">
        <f>IF(C21="","",COUNTA(($C$8:C21)))</f>
        <v/>
      </c>
      <c r="B21" s="35" t="inlineStr">
        <is>
          <t>Footing Footing</t>
        </is>
      </c>
      <c r="C21" s="93" t="n"/>
      <c r="D21" s="2" t="n"/>
      <c r="E21" s="2" t="n"/>
      <c r="F21" s="2" t="n"/>
      <c r="G21" s="2" t="n"/>
      <c r="H21" s="93" t="n"/>
      <c r="I21" s="104" t="n"/>
      <c r="J21" s="97" t="n"/>
      <c r="K21" s="12" t="n"/>
      <c r="L21" s="13" t="n"/>
    </row>
    <row r="22" ht="15.5" customHeight="1">
      <c r="A22" s="18">
        <f>IF(C22="","",COUNTA(($C$8:C22)))</f>
        <v/>
      </c>
      <c r="B22" s="20" t="inlineStr">
        <is>
          <t>2' - 0"W x 1' - 0"D Concrete Footing W/ #5 @ 18" O.C. &amp; #5 Cont. (28 LF)</t>
        </is>
      </c>
      <c r="C22" s="93" t="n">
        <v>2.074074</v>
      </c>
      <c r="D22" s="2" t="inlineStr">
        <is>
          <t>CY</t>
        </is>
      </c>
      <c r="E22" s="105" t="n">
        <v>250</v>
      </c>
      <c r="F22" s="105" t="n">
        <v>650</v>
      </c>
      <c r="G22" s="94">
        <f>C22*E22</f>
        <v/>
      </c>
      <c r="H22" s="95">
        <f>C22*F22</f>
        <v/>
      </c>
      <c r="I22" s="96">
        <f>G22+H22</f>
        <v/>
      </c>
      <c r="J22" s="97" t="n"/>
      <c r="K22" s="12" t="n"/>
      <c r="L22" s="13" t="n"/>
    </row>
    <row r="23" ht="15.5" customHeight="1">
      <c r="A23" s="18">
        <f>IF(C23="","",COUNTA(($C$8:C23)))</f>
        <v/>
      </c>
      <c r="B23" s="20" t="inlineStr">
        <is>
          <t>1' - 6"W x 2' - 0"D Concrete Footing W/ #5 @ 18" O.C. &amp; #5 Cont. (12 LF)</t>
        </is>
      </c>
      <c r="C23" s="93" t="n">
        <v>1.333333</v>
      </c>
      <c r="D23" s="2" t="inlineStr">
        <is>
          <t>CY</t>
        </is>
      </c>
      <c r="E23" s="105" t="n">
        <v>250</v>
      </c>
      <c r="F23" s="105" t="n">
        <v>650</v>
      </c>
      <c r="G23" s="94">
        <f>C23*E23</f>
        <v/>
      </c>
      <c r="H23" s="95">
        <f>C23*F23</f>
        <v/>
      </c>
      <c r="I23" s="96">
        <f>G23+H23</f>
        <v/>
      </c>
      <c r="J23" s="97" t="n"/>
      <c r="K23" s="12" t="n"/>
      <c r="L23" s="13" t="n"/>
    </row>
    <row r="24" ht="15.5" customHeight="1">
      <c r="A24" s="18">
        <f>IF(C24="","",COUNTA(($C$8:C24)))</f>
        <v/>
      </c>
      <c r="B24" s="20" t="n"/>
      <c r="C24" s="93" t="n"/>
      <c r="D24" s="2" t="n"/>
      <c r="E24" s="105" t="n"/>
      <c r="F24" s="105" t="n"/>
      <c r="G24" s="94" t="n"/>
      <c r="H24" s="95" t="n"/>
      <c r="I24" s="96" t="n"/>
      <c r="J24" s="97" t="n"/>
      <c r="K24" s="12" t="n"/>
      <c r="L24" s="13" t="n"/>
    </row>
    <row r="25" ht="18.5" customHeight="1">
      <c r="A25" s="18">
        <f>IF(C25="","",COUNTA(($C$8:C25)))</f>
        <v/>
      </c>
      <c r="B25" s="35" t="inlineStr">
        <is>
          <t>Wall</t>
        </is>
      </c>
      <c r="C25" s="93" t="n"/>
      <c r="D25" s="2" t="n"/>
      <c r="E25" s="105" t="n"/>
      <c r="F25" s="105" t="n"/>
      <c r="G25" s="94" t="n"/>
      <c r="H25" s="95" t="n"/>
      <c r="I25" s="96" t="n"/>
      <c r="J25" s="97" t="n"/>
      <c r="K25" s="12" t="n"/>
      <c r="L25" s="13" t="n"/>
    </row>
    <row r="26" ht="15.5" customHeight="1">
      <c r="A26" s="18">
        <f>IF(C26="","",COUNTA(($C$8:C26)))</f>
        <v/>
      </c>
      <c r="B26" s="20" t="inlineStr">
        <is>
          <t>7"W x 10' - 0"H Concrete Pile Wall W/ SG-950 Vinyl Sheet (29 LF)</t>
        </is>
      </c>
      <c r="C26" s="93" t="n">
        <v>6.22963</v>
      </c>
      <c r="D26" s="2" t="inlineStr">
        <is>
          <t>CY</t>
        </is>
      </c>
      <c r="E26" s="105" t="n">
        <v>250</v>
      </c>
      <c r="F26" s="105" t="n">
        <v>650</v>
      </c>
      <c r="G26" s="94">
        <f>C26*E26</f>
        <v/>
      </c>
      <c r="H26" s="95">
        <f>C26*F26</f>
        <v/>
      </c>
      <c r="I26" s="96">
        <f>G26+H26</f>
        <v/>
      </c>
      <c r="J26" s="97" t="n"/>
      <c r="K26" s="12" t="n"/>
      <c r="L26" s="13" t="n"/>
    </row>
    <row r="27" ht="15.5" customHeight="1">
      <c r="A27" s="18">
        <f>IF(C27="","",COUNTA(($C$8:C27)))</f>
        <v/>
      </c>
      <c r="B27" s="20" t="n"/>
      <c r="C27" s="93" t="n"/>
      <c r="D27" s="2" t="n"/>
      <c r="E27" s="105" t="n"/>
      <c r="F27" s="105" t="n"/>
      <c r="G27" s="94" t="n"/>
      <c r="H27" s="95" t="n"/>
      <c r="I27" s="96" t="n"/>
      <c r="J27" s="97" t="n"/>
      <c r="K27" s="12" t="n"/>
      <c r="L27" s="13" t="n"/>
    </row>
    <row r="28" ht="18.5" customHeight="1">
      <c r="A28" s="18">
        <f>IF(C28="","",COUNTA(($C$8:C28)))</f>
        <v/>
      </c>
      <c r="B28" s="35" t="inlineStr">
        <is>
          <t>Slabs</t>
        </is>
      </c>
      <c r="C28" s="93" t="n"/>
      <c r="D28" s="2" t="n"/>
      <c r="E28" s="105" t="n"/>
      <c r="F28" s="105" t="n"/>
      <c r="G28" s="94" t="n"/>
      <c r="H28" s="95" t="n"/>
      <c r="I28" s="96" t="n"/>
      <c r="J28" s="97" t="n"/>
      <c r="K28" s="12" t="n"/>
      <c r="L28" s="13" t="n"/>
    </row>
    <row r="29" ht="15.5" customHeight="1">
      <c r="A29" s="18">
        <f>IF(C29="","",COUNTA(($C$8:C29)))</f>
        <v/>
      </c>
      <c r="B29" s="20" t="inlineStr">
        <is>
          <t>4"T Concrete Slab W/ 12 x 12 WWM (62 SF)</t>
        </is>
      </c>
      <c r="C29" s="93" t="n">
        <v>0.757778</v>
      </c>
      <c r="D29" s="2" t="inlineStr">
        <is>
          <t>CY</t>
        </is>
      </c>
      <c r="E29" s="105" t="n">
        <v>250</v>
      </c>
      <c r="F29" s="105" t="n">
        <v>650</v>
      </c>
      <c r="G29" s="94">
        <f>C29*E29</f>
        <v/>
      </c>
      <c r="H29" s="95">
        <f>C29*F29</f>
        <v/>
      </c>
      <c r="I29" s="96">
        <f>G29+H29</f>
        <v/>
      </c>
      <c r="J29" s="97" t="n"/>
      <c r="K29" s="12" t="n"/>
      <c r="L29" s="13" t="n"/>
    </row>
    <row r="30" ht="15.5" customHeight="1">
      <c r="A30" s="18">
        <f>IF(C30="","",COUNTA(($C$8:C30)))</f>
        <v/>
      </c>
      <c r="B30" s="20" t="n"/>
      <c r="C30" s="93" t="n"/>
      <c r="D30" s="2" t="n"/>
      <c r="E30" s="105" t="n"/>
      <c r="F30" s="105" t="n"/>
      <c r="G30" s="94" t="n"/>
      <c r="H30" s="95" t="n"/>
      <c r="I30" s="96" t="n"/>
      <c r="J30" s="97" t="n"/>
      <c r="K30" s="12" t="n"/>
      <c r="L30" s="13" t="n"/>
    </row>
    <row r="31" ht="18.75" customHeight="1">
      <c r="A31" s="18">
        <f>IF(C31="","",COUNTA(($C$8:C31)))</f>
        <v/>
      </c>
      <c r="B31" s="21" t="inlineStr">
        <is>
          <t>Subtotal (Concrete)</t>
        </is>
      </c>
      <c r="C31" s="93" t="n"/>
      <c r="D31" s="38" t="n"/>
      <c r="E31" s="38" t="n"/>
      <c r="F31" s="38" t="n"/>
      <c r="G31" s="38" t="n"/>
      <c r="H31" s="99" t="n"/>
      <c r="I31" s="100" t="n"/>
      <c r="J31" s="101">
        <f>SUM(I21:I30)</f>
        <v/>
      </c>
      <c r="K31" s="12" t="n"/>
      <c r="L31" s="13" t="n"/>
    </row>
    <row r="32" ht="22.5" customHeight="1">
      <c r="A32" s="18">
        <f>IF(C32="","",COUNTA(($C$8:C32)))</f>
        <v/>
      </c>
      <c r="B32" s="106" t="n"/>
      <c r="C32" s="107" t="inlineStr">
        <is>
          <t>SUBTOTAL</t>
        </is>
      </c>
      <c r="D32" s="108" t="n"/>
      <c r="E32" s="108" t="n"/>
      <c r="F32" s="108" t="n"/>
      <c r="G32" s="108" t="n"/>
      <c r="H32" s="108" t="n"/>
      <c r="I32" s="109" t="n"/>
      <c r="J32" s="110">
        <f>SUM(J31,J19,J9)</f>
        <v/>
      </c>
    </row>
    <row r="33" ht="22.5" customHeight="1">
      <c r="A33" s="18">
        <f>IF(C33="","",COUNTA(($C$8:C33)))</f>
        <v/>
      </c>
      <c r="B33" s="56" t="n"/>
      <c r="C33" s="79" t="inlineStr">
        <is>
          <t>OVERHEAD &amp; PROFIT</t>
        </is>
      </c>
      <c r="I33" s="57" t="n">
        <v>0.15</v>
      </c>
      <c r="J33" s="110">
        <f>I33*J32</f>
        <v/>
      </c>
    </row>
    <row r="34" ht="22.5" customHeight="1">
      <c r="A34" s="18">
        <f>IF(C34="","",COUNTA(($C$8:C34)))</f>
        <v/>
      </c>
      <c r="B34" s="56" t="n"/>
      <c r="C34" s="76" t="inlineStr">
        <is>
          <t>INSURANCE</t>
        </is>
      </c>
      <c r="I34" s="57" t="n">
        <v>0.05</v>
      </c>
      <c r="J34" s="110">
        <f>I34*J32</f>
        <v/>
      </c>
    </row>
    <row r="35" ht="22.5" customHeight="1" thickBot="1">
      <c r="A35" s="18">
        <f>IF(C35="","",COUNTA(($C$8:C35)))</f>
        <v/>
      </c>
      <c r="B35" s="56" t="n"/>
      <c r="C35" s="77" t="inlineStr">
        <is>
          <t>CONTINGENCY</t>
        </is>
      </c>
      <c r="I35" s="57" t="n">
        <v>0.05</v>
      </c>
      <c r="J35" s="111">
        <f>I35*J32</f>
        <v/>
      </c>
    </row>
    <row r="36" ht="46.5" customHeight="1" thickBot="1">
      <c r="A36" s="18">
        <f>IF(C36="","",COUNTA(($C$8:C36)))</f>
        <v/>
      </c>
      <c r="B36" s="112" t="inlineStr">
        <is>
          <t>TOTAL SUGGESTED BID</t>
        </is>
      </c>
      <c r="C36" s="113" t="n"/>
      <c r="D36" s="113" t="n"/>
      <c r="E36" s="113" t="n"/>
      <c r="F36" s="113" t="n"/>
      <c r="G36" s="113" t="n"/>
      <c r="H36" s="113" t="n"/>
      <c r="I36" s="113" t="n"/>
      <c r="J36" s="114">
        <f>SUM(J32:J35)</f>
        <v/>
      </c>
    </row>
    <row r="37" ht="31" customHeight="1">
      <c r="B37" s="48" t="n"/>
      <c r="C37" s="49" t="n"/>
      <c r="D37" s="49" t="n"/>
      <c r="E37" s="49" t="n"/>
      <c r="F37" s="49" t="n"/>
      <c r="G37" s="49" t="n"/>
      <c r="H37" s="115" t="n"/>
    </row>
    <row r="38" ht="31" customHeight="1">
      <c r="B38" s="48" t="n"/>
      <c r="C38" s="49" t="n"/>
      <c r="D38" s="49" t="n"/>
      <c r="E38" s="49" t="n"/>
      <c r="F38" s="49" t="n"/>
      <c r="G38" s="49" t="n"/>
      <c r="H38" s="115" t="n"/>
    </row>
    <row r="39" ht="31" customHeight="1">
      <c r="B39" s="51" t="n"/>
      <c r="C39" s="115" t="n"/>
      <c r="D39" s="52" t="n"/>
      <c r="E39" s="52" t="n"/>
      <c r="F39" s="52" t="n"/>
      <c r="G39" s="52" t="n"/>
      <c r="H39" s="115" t="n"/>
    </row>
  </sheetData>
  <mergeCells count="11">
    <mergeCell ref="C33:H33"/>
    <mergeCell ref="C32:H32"/>
    <mergeCell ref="C7:J7"/>
    <mergeCell ref="C20:J20"/>
    <mergeCell ref="A3:G3"/>
    <mergeCell ref="C10:J10"/>
    <mergeCell ref="B36:I36"/>
    <mergeCell ref="C35:H35"/>
    <mergeCell ref="A4:J4"/>
    <mergeCell ref="C34:H34"/>
    <mergeCell ref="H3:J3"/>
  </mergeCells>
  <printOptions horizontalCentered="1"/>
  <pageMargins left="0.445" right="0" top="0" bottom="0.17" header="0" footer="0"/>
  <pageSetup orientation="landscape" scale="64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Nextron Estimating LLC</dc:creator>
  <dc:title xmlns:dc="http://purl.org/dc/elements/1.1/">Sample Estimate</dc:title>
  <dcterms:created xmlns:dcterms="http://purl.org/dc/terms/" xmlns:xsi="http://www.w3.org/2001/XMLSchema-instance" xsi:type="dcterms:W3CDTF">2016-03-30T11:57:46Z</dcterms:created>
  <dcterms:modified xmlns:dcterms="http://purl.org/dc/terms/" xmlns:xsi="http://www.w3.org/2001/XMLSchema-instance" xsi:type="dcterms:W3CDTF">2026-11-01T15:05:46Z</dcterms:modified>
  <cp:lastModifiedBy>Nextron Estimating LLC</cp:lastModifiedBy>
  <cp:lastPrinted>2019-03-12T12:38:09Z</cp:lastPrinted>
</cp:coreProperties>
</file>

<file path=docProps/custom.xml><?xml version="1.0" encoding="utf-8"?>
<Properties xmlns="http://schemas.openxmlformats.org/officeDocument/2006/custom-properties">
  <property name="PS9Connected" fmtid="{D5CDD505-2E9C-101B-9397-08002B2CF9AE}" pid="2">
    <vt:bool xmlns:vt="http://schemas.openxmlformats.org/officeDocument/2006/docPropsVTypes">1</vt:bool>
  </property>
  <property name="PlanSwiftJobName" fmtid="{D5CDD505-2E9C-101B-9397-08002B2CF9AE}" pid="3">
    <vt:lpwstr xmlns:vt="http://schemas.openxmlformats.org/officeDocument/2006/docPropsVTypes"/>
  </property>
  <property name="PlanSwiftJobGuid" fmtid="{D5CDD505-2E9C-101B-9397-08002B2CF9AE}" pid="4">
    <vt:lpwstr xmlns:vt="http://schemas.openxmlformats.org/officeDocument/2006/docPropsVTypes"/>
  </property>
  <property name="LinkedDataId" fmtid="{D5CDD505-2E9C-101B-9397-08002B2CF9AE}" pid="5">
    <vt:lpwstr xmlns:vt="http://schemas.openxmlformats.org/officeDocument/2006/docPropsVTypes">{2623FFBA-9BF3-40A1-90A4-7B7AAF72B11B}</vt:lpwstr>
  </property>
</Properties>
</file>