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19420" windowHeight="10300" tabRatio="600" firstSheet="0" activeTab="0" autoFilterDateGrouping="1"/>
  </bookViews>
  <sheets>
    <sheet xmlns:r="http://schemas.openxmlformats.org/officeDocument/2006/relationships" name="BREAKDOWN" sheetId="1" state="visible" r:id="rId1"/>
  </sheets>
  <definedNames>
    <definedName name="_xlnm.Print_Titles" localSheetId="0">'BREAKDOWN'!$1:$6</definedName>
    <definedName name="_xlnm.Print_Area" localSheetId="0">'BREAKDOWN'!$A$1:$J$531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&quot;$&quot;#,##0"/>
    <numFmt numFmtId="165" formatCode="&quot;$&quot;#,##0.00"/>
    <numFmt numFmtId="166" formatCode="0.0"/>
    <numFmt numFmtId="167" formatCode="&quot;$&quot;#,##0.00_);[Red]\(&quot;$&quot;#,##0.00\)"/>
    <numFmt numFmtId="168" formatCode="0.0%"/>
    <numFmt numFmtId="169" formatCode="_(&quot;$&quot;* #,##0.00_);_(&quot;$&quot;* \(#,##0.00\);_(&quot;$&quot;* &quot;-&quot;??_);_(@_)"/>
  </numFmts>
  <fonts count="22">
    <font>
      <name val="Calibri"/>
      <family val="2"/>
      <color theme="1"/>
      <sz val="11"/>
      <scheme val="minor"/>
    </font>
    <font>
      <name val="Calibri"/>
      <family val="2"/>
      <b val="1"/>
      <color theme="1"/>
      <sz val="12"/>
      <scheme val="minor"/>
    </font>
    <font>
      <name val="Calibri"/>
      <family val="2"/>
      <b val="1"/>
      <color theme="1"/>
      <sz val="14"/>
      <scheme val="minor"/>
    </font>
    <font>
      <name val="Calibri"/>
      <family val="2"/>
      <b val="1"/>
      <color theme="1"/>
      <sz val="12"/>
      <u val="single"/>
      <scheme val="minor"/>
    </font>
    <font>
      <name val="Calibri"/>
      <family val="2"/>
      <color theme="1"/>
      <sz val="14"/>
      <scheme val="minor"/>
    </font>
    <font>
      <name val="Calibri"/>
      <family val="2"/>
      <color rgb="FF0000B3"/>
      <sz val="11"/>
      <scheme val="minor"/>
    </font>
    <font>
      <name val="Calibri"/>
      <family val="2"/>
      <color theme="1"/>
      <sz val="12"/>
      <scheme val="minor"/>
    </font>
    <font>
      <name val="Calibri"/>
      <family val="2"/>
      <color theme="1"/>
      <sz val="12"/>
      <u val="single"/>
      <scheme val="minor"/>
    </font>
    <font>
      <name val="Arial"/>
      <family val="2"/>
      <sz val="10"/>
    </font>
    <font>
      <name val="Arial"/>
      <family val="2"/>
      <color rgb="FF0000B3"/>
      <sz val="10"/>
    </font>
    <font>
      <name val="Calibri"/>
      <family val="2"/>
      <b val="1"/>
      <color theme="0"/>
      <sz val="12"/>
      <scheme val="minor"/>
    </font>
    <font>
      <name val="Calibri"/>
      <family val="2"/>
      <color rgb="FFFF0000"/>
      <sz val="11"/>
      <scheme val="minor"/>
    </font>
    <font>
      <name val="Arial"/>
      <family val="2"/>
      <color theme="1"/>
      <sz val="11"/>
    </font>
    <font>
      <name val="Calibri"/>
      <family val="2"/>
      <b val="1"/>
      <sz val="16"/>
      <scheme val="minor"/>
    </font>
    <font>
      <name val="Calibri"/>
      <family val="2"/>
      <b val="1"/>
      <color rgb="FFFF0000"/>
      <sz val="14"/>
      <scheme val="minor"/>
    </font>
    <font>
      <name val="Calibri"/>
      <family val="2"/>
      <color rgb="FF002060"/>
      <sz val="11"/>
      <scheme val="minor"/>
    </font>
    <font>
      <name val="Calibri"/>
      <family val="2"/>
      <color theme="1"/>
      <sz val="11"/>
      <scheme val="minor"/>
    </font>
    <font>
      <name val="Cambria"/>
      <family val="1"/>
      <b val="1"/>
      <sz val="16"/>
      <scheme val="major"/>
    </font>
    <font>
      <name val="Calibri"/>
      <family val="2"/>
      <b val="1"/>
      <color rgb="FFFF0000"/>
      <sz val="24"/>
      <scheme val="minor"/>
    </font>
    <font>
      <name val="Calibri"/>
      <family val="2"/>
      <sz val="8"/>
      <scheme val="minor"/>
    </font>
    <font>
      <name val="Calibri"/>
      <family val="2"/>
      <b val="1"/>
      <color theme="3"/>
      <sz val="14"/>
      <scheme val="minor"/>
    </font>
    <font>
      <b val="1"/>
      <color rgb="00111844"/>
      <sz val="12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00B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79998168889431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16" fillId="0" borderId="0"/>
    <xf numFmtId="0" fontId="16" fillId="0" borderId="0"/>
    <xf numFmtId="169" fontId="16" fillId="0" borderId="0"/>
  </cellStyleXfs>
  <cellXfs count="113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6" fillId="0" borderId="8" applyAlignment="1" pivotButton="0" quotePrefix="0" xfId="0">
      <alignment horizontal="center" vertical="center"/>
    </xf>
    <xf numFmtId="0" fontId="4" fillId="4" borderId="6" applyAlignment="1" pivotButton="0" quotePrefix="0" xfId="0">
      <alignment horizontal="center" vertical="center" wrapText="1"/>
    </xf>
    <xf numFmtId="0" fontId="4" fillId="4" borderId="5" applyAlignment="1" pivotButton="0" quotePrefix="0" xfId="0">
      <alignment horizontal="center" vertical="center" wrapText="1"/>
    </xf>
    <xf numFmtId="0" fontId="4" fillId="4" borderId="7" applyAlignment="1" pivotButton="0" quotePrefix="0" xfId="0">
      <alignment horizontal="center" vertical="center" wrapText="1"/>
    </xf>
    <xf numFmtId="164" fontId="6" fillId="0" borderId="13" applyAlignment="1" pivotButton="0" quotePrefix="0" xfId="0">
      <alignment horizontal="center" vertical="center"/>
    </xf>
    <xf numFmtId="165" fontId="2" fillId="2" borderId="15" applyAlignment="1" pivotButton="0" quotePrefix="0" xfId="0">
      <alignment vertical="center"/>
    </xf>
    <xf numFmtId="165" fontId="2" fillId="2" borderId="17" applyAlignment="1" pivotButton="0" quotePrefix="0" xfId="0">
      <alignment vertical="center"/>
    </xf>
    <xf numFmtId="0" fontId="0" fillId="6" borderId="0" applyAlignment="1" pivotButton="0" quotePrefix="0" xfId="0">
      <alignment vertical="center"/>
    </xf>
    <xf numFmtId="0" fontId="5" fillId="6" borderId="0" applyAlignment="1" pivotButton="0" quotePrefix="0" xfId="0">
      <alignment vertical="center"/>
    </xf>
    <xf numFmtId="0" fontId="11" fillId="0" borderId="0" applyAlignment="1" pivotButton="0" quotePrefix="0" xfId="0">
      <alignment vertical="center"/>
    </xf>
    <xf numFmtId="0" fontId="11" fillId="0" borderId="0" applyAlignment="1" pivotButton="0" quotePrefix="0" xfId="0">
      <alignment horizontal="center" vertical="center"/>
    </xf>
    <xf numFmtId="0" fontId="9" fillId="8" borderId="10" pivotButton="0" quotePrefix="0" xfId="0"/>
    <xf numFmtId="0" fontId="9" fillId="8" borderId="12" applyAlignment="1" pivotButton="0" quotePrefix="0" xfId="0">
      <alignment horizontal="centerContinuous"/>
    </xf>
    <xf numFmtId="164" fontId="3" fillId="8" borderId="15" applyAlignment="1" pivotButton="0" quotePrefix="0" xfId="0">
      <alignment vertical="center"/>
    </xf>
    <xf numFmtId="0" fontId="8" fillId="8" borderId="4" pivotButton="0" quotePrefix="0" xfId="0"/>
    <xf numFmtId="0" fontId="12" fillId="0" borderId="14" applyAlignment="1" pivotButton="0" quotePrefix="0" xfId="0">
      <alignment horizontal="center" vertical="center" wrapText="1"/>
    </xf>
    <xf numFmtId="0" fontId="9" fillId="8" borderId="11" applyAlignment="1" pivotButton="0" quotePrefix="0" xfId="0">
      <alignment horizontal="center" wrapText="1"/>
    </xf>
    <xf numFmtId="0" fontId="6" fillId="0" borderId="8" applyAlignment="1" pivotButton="0" quotePrefix="0" xfId="0">
      <alignment vertical="center" wrapText="1"/>
    </xf>
    <xf numFmtId="0" fontId="3" fillId="5" borderId="1" applyAlignment="1" pivotButton="0" quotePrefix="0" xfId="0">
      <alignment horizontal="right" vertical="center" wrapText="1"/>
    </xf>
    <xf numFmtId="165" fontId="1" fillId="2" borderId="2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166" fontId="4" fillId="4" borderId="5" applyAlignment="1" pivotButton="0" quotePrefix="0" xfId="0">
      <alignment horizontal="center" vertical="center" wrapText="1"/>
    </xf>
    <xf numFmtId="166" fontId="6" fillId="0" borderId="8" applyAlignment="1" pivotButton="0" quotePrefix="0" xfId="0">
      <alignment horizontal="center" vertical="center"/>
    </xf>
    <xf numFmtId="0" fontId="10" fillId="7" borderId="10" applyAlignment="1" pivotButton="0" quotePrefix="0" xfId="0">
      <alignment horizontal="center" vertical="center"/>
    </xf>
    <xf numFmtId="0" fontId="10" fillId="7" borderId="11" applyAlignment="1" pivotButton="0" quotePrefix="0" xfId="0">
      <alignment horizontal="center" vertical="center" wrapText="1"/>
    </xf>
    <xf numFmtId="0" fontId="10" fillId="7" borderId="11" applyAlignment="1" pivotButton="0" quotePrefix="0" xfId="0">
      <alignment horizontal="center" vertical="center"/>
    </xf>
    <xf numFmtId="166" fontId="10" fillId="7" borderId="11" applyAlignment="1" pivotButton="0" quotePrefix="0" xfId="0">
      <alignment horizontal="center" vertical="center" wrapText="1"/>
    </xf>
    <xf numFmtId="0" fontId="10" fillId="7" borderId="12" applyAlignment="1" pivotButton="0" quotePrefix="0" xfId="0">
      <alignment horizontal="center" vertical="center"/>
    </xf>
    <xf numFmtId="0" fontId="1" fillId="3" borderId="9" applyAlignment="1" pivotButton="0" quotePrefix="0" xfId="0">
      <alignment horizontal="center" vertical="center" wrapText="1"/>
    </xf>
    <xf numFmtId="166" fontId="6" fillId="0" borderId="1" applyAlignment="1" pivotButton="0" quotePrefix="0" xfId="0">
      <alignment horizontal="center" vertical="center"/>
    </xf>
    <xf numFmtId="0" fontId="14" fillId="0" borderId="1" applyAlignment="1" pivotButton="0" quotePrefix="0" xfId="0">
      <alignment vertical="center" wrapText="1"/>
    </xf>
    <xf numFmtId="166" fontId="10" fillId="7" borderId="11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65" fontId="1" fillId="2" borderId="2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6" fontId="9" fillId="8" borderId="11" applyAlignment="1" pivotButton="0" quotePrefix="0" xfId="0">
      <alignment horizontal="center" vertical="center"/>
    </xf>
    <xf numFmtId="0" fontId="9" fillId="8" borderId="11" applyAlignment="1" pivotButton="0" quotePrefix="0" xfId="0">
      <alignment horizontal="center" vertical="center"/>
    </xf>
    <xf numFmtId="0" fontId="8" fillId="8" borderId="3" applyAlignment="1" pivotButton="0" quotePrefix="0" xfId="0">
      <alignment wrapText="1"/>
    </xf>
    <xf numFmtId="165" fontId="13" fillId="8" borderId="12" applyAlignment="1" pivotButton="0" quotePrefix="0" xfId="0">
      <alignment vertical="center"/>
    </xf>
    <xf numFmtId="0" fontId="15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wrapText="1"/>
    </xf>
    <xf numFmtId="0" fontId="18" fillId="0" borderId="0" applyAlignment="1" pivotButton="0" quotePrefix="0" xfId="0">
      <alignment horizontal="center"/>
    </xf>
    <xf numFmtId="166" fontId="18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vertical="center" wrapText="1"/>
    </xf>
    <xf numFmtId="0" fontId="18" fillId="0" borderId="0" applyAlignment="1" pivotButton="0" quotePrefix="0" xfId="0">
      <alignment horizontal="center" vertical="center"/>
    </xf>
    <xf numFmtId="0" fontId="8" fillId="8" borderId="0" applyAlignment="1" pivotButton="0" quotePrefix="0" xfId="0">
      <alignment wrapText="1"/>
    </xf>
    <xf numFmtId="166" fontId="8" fillId="8" borderId="0" applyAlignment="1" pivotButton="0" quotePrefix="0" xfId="0">
      <alignment horizontal="center" vertical="center"/>
    </xf>
    <xf numFmtId="0" fontId="8" fillId="8" borderId="0" applyAlignment="1" pivotButton="0" quotePrefix="0" xfId="0">
      <alignment horizontal="center" vertical="center"/>
    </xf>
    <xf numFmtId="9" fontId="1" fillId="2" borderId="0" applyAlignment="1" pivotButton="0" quotePrefix="0" xfId="0">
      <alignment vertical="center" wrapText="1"/>
    </xf>
    <xf numFmtId="9" fontId="1" fillId="2" borderId="0" applyAlignment="1" pivotButton="0" quotePrefix="0" xfId="0">
      <alignment horizontal="center" vertical="center" wrapText="1"/>
    </xf>
    <xf numFmtId="0" fontId="6" fillId="0" borderId="8" applyAlignment="1" pivotButton="0" quotePrefix="0" xfId="0">
      <alignment horizontal="center" vertical="center" wrapText="1"/>
    </xf>
    <xf numFmtId="164" fontId="6" fillId="0" borderId="8" applyAlignment="1" pivotButton="0" quotePrefix="0" xfId="0">
      <alignment horizontal="center" vertical="center" wrapText="1"/>
    </xf>
    <xf numFmtId="164" fontId="6" fillId="0" borderId="13" applyAlignment="1" pivotButton="0" quotePrefix="0" xfId="0">
      <alignment horizontal="center" vertical="center" wrapText="1"/>
    </xf>
    <xf numFmtId="0" fontId="11" fillId="0" borderId="0" applyAlignment="1" pivotButton="0" quotePrefix="0" xfId="0">
      <alignment vertical="center" wrapText="1"/>
    </xf>
    <xf numFmtId="0" fontId="11" fillId="0" borderId="0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167" fontId="6" fillId="0" borderId="8" applyAlignment="1" pivotButton="0" quotePrefix="0" xfId="0">
      <alignment horizontal="center" vertical="center" wrapText="1"/>
    </xf>
    <xf numFmtId="167" fontId="6" fillId="0" borderId="8" applyAlignment="1" pivotButton="0" quotePrefix="0" xfId="0">
      <alignment horizontal="center" vertical="center" wrapText="1"/>
    </xf>
    <xf numFmtId="165" fontId="6" fillId="0" borderId="8" applyAlignment="1" pivotButton="0" quotePrefix="0" xfId="0">
      <alignment horizontal="center" vertical="center" wrapText="1"/>
    </xf>
    <xf numFmtId="0" fontId="20" fillId="0" borderId="1" applyAlignment="1" pivotButton="0" quotePrefix="0" xfId="0">
      <alignment vertical="center" wrapText="1"/>
    </xf>
    <xf numFmtId="0" fontId="0" fillId="3" borderId="9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center"/>
    </xf>
    <xf numFmtId="0" fontId="17" fillId="0" borderId="3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left" vertical="center" wrapText="1"/>
    </xf>
    <xf numFmtId="0" fontId="17" fillId="0" borderId="4" applyAlignment="1" pivotButton="0" quotePrefix="0" xfId="0">
      <alignment horizontal="left" vertical="center" wrapText="1"/>
    </xf>
    <xf numFmtId="0" fontId="17" fillId="0" borderId="5" applyAlignment="1" pivotButton="0" quotePrefix="0" xfId="0">
      <alignment horizontal="center" vertical="center" wrapText="1"/>
    </xf>
    <xf numFmtId="0" fontId="17" fillId="0" borderId="7" applyAlignment="1" pivotButton="0" quotePrefix="0" xfId="0">
      <alignment horizontal="center" vertical="center" wrapText="1"/>
    </xf>
    <xf numFmtId="0" fontId="17" fillId="0" borderId="6" applyAlignment="1" pivotButton="0" quotePrefix="0" xfId="0">
      <alignment horizontal="left" vertical="center" wrapText="1"/>
    </xf>
    <xf numFmtId="0" fontId="17" fillId="0" borderId="5" applyAlignment="1" pivotButton="0" quotePrefix="0" xfId="0">
      <alignment horizontal="left" vertical="center" wrapText="1"/>
    </xf>
    <xf numFmtId="166" fontId="13" fillId="8" borderId="18" applyAlignment="1" pivotButton="0" quotePrefix="0" xfId="0">
      <alignment horizontal="right" vertical="center" indent="13"/>
    </xf>
    <xf numFmtId="166" fontId="13" fillId="8" borderId="11" applyAlignment="1" pivotButton="0" quotePrefix="0" xfId="0">
      <alignment horizontal="right" vertical="center" indent="13"/>
    </xf>
    <xf numFmtId="0" fontId="1" fillId="2" borderId="0" applyAlignment="1" pivotButton="0" quotePrefix="0" xfId="0">
      <alignment horizontal="left" vertical="center"/>
    </xf>
    <xf numFmtId="9" fontId="1" fillId="2" borderId="0" applyAlignment="1" pivotButton="0" quotePrefix="0" xfId="0">
      <alignment horizontal="left" vertical="center"/>
    </xf>
    <xf numFmtId="165" fontId="1" fillId="2" borderId="2" applyAlignment="1" pivotButton="0" quotePrefix="0" xfId="0">
      <alignment horizontal="left" vertical="center"/>
    </xf>
    <xf numFmtId="168" fontId="1" fillId="2" borderId="0" applyAlignment="1" pivotButton="0" quotePrefix="0" xfId="0">
      <alignment horizontal="left" vertical="center"/>
    </xf>
    <xf numFmtId="166" fontId="0" fillId="0" borderId="0" applyAlignment="1" pivotButton="0" quotePrefix="0" xfId="0">
      <alignment horizontal="center" vertical="center"/>
    </xf>
    <xf numFmtId="0" fontId="21" fillId="4" borderId="6" applyAlignment="1" pivotButton="0" quotePrefix="0" xfId="0">
      <alignment horizontal="center" vertical="center" wrapText="1"/>
    </xf>
    <xf numFmtId="166" fontId="4" fillId="4" borderId="5" applyAlignment="1" pivotButton="0" quotePrefix="0" xfId="0">
      <alignment horizontal="center" vertical="center" wrapText="1"/>
    </xf>
    <xf numFmtId="166" fontId="9" fillId="8" borderId="11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7" pivotButton="0" quotePrefix="0" xfId="0"/>
    <xf numFmtId="0" fontId="17" fillId="0" borderId="20" applyAlignment="1" pivotButton="0" quotePrefix="0" xfId="0">
      <alignment horizontal="left" vertical="center" wrapText="1"/>
    </xf>
    <xf numFmtId="0" fontId="0" fillId="0" borderId="4" pivotButton="0" quotePrefix="0" xfId="0"/>
    <xf numFmtId="166" fontId="8" fillId="8" borderId="0" applyAlignment="1" pivotButton="0" quotePrefix="0" xfId="0">
      <alignment horizontal="center" vertical="center"/>
    </xf>
    <xf numFmtId="166" fontId="10" fillId="7" borderId="11" applyAlignment="1" pivotButton="0" quotePrefix="0" xfId="0">
      <alignment horizontal="center" vertical="center"/>
    </xf>
    <xf numFmtId="166" fontId="10" fillId="7" borderId="11" applyAlignment="1" pivotButton="0" quotePrefix="0" xfId="0">
      <alignment horizontal="center" vertical="center" wrapText="1"/>
    </xf>
    <xf numFmtId="0" fontId="0" fillId="0" borderId="9" pivotButton="0" quotePrefix="0" xfId="0"/>
    <xf numFmtId="0" fontId="0" fillId="0" borderId="16" pivotButton="0" quotePrefix="0" xfId="0"/>
    <xf numFmtId="166" fontId="6" fillId="0" borderId="8" applyAlignment="1" pivotButton="0" quotePrefix="0" xfId="0">
      <alignment horizontal="center" vertical="center"/>
    </xf>
    <xf numFmtId="167" fontId="6" fillId="0" borderId="8" applyAlignment="1" pivotButton="0" quotePrefix="0" xfId="0">
      <alignment horizontal="center" vertical="center" wrapText="1"/>
    </xf>
    <xf numFmtId="165" fontId="6" fillId="0" borderId="8" applyAlignment="1" pivotButton="0" quotePrefix="0" xfId="0">
      <alignment horizontal="center" vertical="center" wrapText="1"/>
    </xf>
    <xf numFmtId="164" fontId="6" fillId="0" borderId="8" applyAlignment="1" pivotButton="0" quotePrefix="0" xfId="0">
      <alignment horizontal="center" vertical="center" wrapText="1"/>
    </xf>
    <xf numFmtId="164" fontId="6" fillId="0" borderId="13" applyAlignment="1" pivotButton="0" quotePrefix="0" xfId="0">
      <alignment horizontal="center" vertical="center"/>
    </xf>
    <xf numFmtId="166" fontId="7" fillId="0" borderId="1" applyAlignment="1" pivotButton="0" quotePrefix="0" xfId="0">
      <alignment horizontal="center" vertical="center"/>
    </xf>
    <xf numFmtId="166" fontId="6" fillId="0" borderId="1" applyAlignment="1" pivotButton="0" quotePrefix="0" xfId="0">
      <alignment horizontal="center" vertical="center"/>
    </xf>
    <xf numFmtId="164" fontId="6" fillId="0" borderId="1" applyAlignment="1" pivotButton="0" quotePrefix="0" xfId="0">
      <alignment horizontal="center" vertical="center"/>
    </xf>
    <xf numFmtId="164" fontId="3" fillId="8" borderId="15" applyAlignment="1" pivotButton="0" quotePrefix="0" xfId="0">
      <alignment vertical="center"/>
    </xf>
    <xf numFmtId="164" fontId="6" fillId="0" borderId="13" applyAlignment="1" pivotButton="0" quotePrefix="0" xfId="0">
      <alignment horizontal="center" vertical="center" wrapText="1"/>
    </xf>
    <xf numFmtId="165" fontId="1" fillId="2" borderId="2" applyAlignment="1" pivotButton="0" quotePrefix="0" xfId="0">
      <alignment vertical="center" wrapText="1"/>
    </xf>
    <xf numFmtId="165" fontId="1" fillId="2" borderId="2" applyAlignment="1" pivotButton="0" quotePrefix="0" xfId="0">
      <alignment horizontal="left" vertical="center"/>
    </xf>
    <xf numFmtId="0" fontId="0" fillId="0" borderId="2" pivotButton="0" quotePrefix="0" xfId="0"/>
    <xf numFmtId="165" fontId="1" fillId="2" borderId="2" applyAlignment="1" pivotButton="0" quotePrefix="0" xfId="0">
      <alignment horizontal="center" vertical="center"/>
    </xf>
    <xf numFmtId="165" fontId="2" fillId="2" borderId="15" applyAlignment="1" pivotButton="0" quotePrefix="0" xfId="0">
      <alignment vertical="center"/>
    </xf>
    <xf numFmtId="165" fontId="2" fillId="2" borderId="17" applyAlignment="1" pivotButton="0" quotePrefix="0" xfId="0">
      <alignment vertical="center"/>
    </xf>
    <xf numFmtId="166" fontId="13" fillId="8" borderId="18" applyAlignment="1" pivotButton="0" quotePrefix="0" xfId="0">
      <alignment horizontal="right" vertical="center" indent="13"/>
    </xf>
    <xf numFmtId="0" fontId="0" fillId="0" borderId="11" pivotButton="0" quotePrefix="0" xfId="0"/>
    <xf numFmtId="165" fontId="13" fillId="8" borderId="12" applyAlignment="1" pivotButton="0" quotePrefix="0" xfId="0">
      <alignment vertical="center"/>
    </xf>
    <xf numFmtId="166" fontId="18" fillId="0" borderId="0" applyAlignment="1" pivotButton="0" quotePrefix="0" xfId="0">
      <alignment horizontal="center" vertical="center"/>
    </xf>
  </cellXfs>
  <cellStyles count="3">
    <cellStyle name="Normal" xfId="0" builtinId="0"/>
    <cellStyle name="Normal 4" xfId="1"/>
    <cellStyle name="Currency 2" xfId="2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FF007F00"/>
    <outlinePr summaryBelow="1" summaryRight="1"/>
    <pageSetUpPr fitToPage="1"/>
  </sheetPr>
  <dimension ref="A1:L531"/>
  <sheetViews>
    <sheetView showGridLines="0" tabSelected="1" topLeftCell="A2" zoomScale="70" zoomScaleNormal="70" zoomScaleSheetLayoutView="100" workbookViewId="0">
      <selection activeCell="B454" sqref="B454"/>
    </sheetView>
  </sheetViews>
  <sheetFormatPr baseColWidth="8" defaultColWidth="9.1796875" defaultRowHeight="14.5"/>
  <cols>
    <col width="14.7265625" customWidth="1" style="1" min="1" max="1"/>
    <col width="104.453125" customWidth="1" style="22" min="2" max="2"/>
    <col width="11.1796875" bestFit="1" customWidth="1" style="80" min="3" max="3"/>
    <col width="12.26953125" bestFit="1" customWidth="1" style="39" min="4" max="4"/>
    <col width="13" customWidth="1" style="39" min="5" max="5"/>
    <col width="14.26953125" customWidth="1" style="39" min="6" max="6"/>
    <col width="14.54296875" customWidth="1" style="39" min="7" max="7"/>
    <col width="16.90625" customWidth="1" style="80" min="8" max="8"/>
    <col width="17.08984375" customWidth="1" style="39" min="9" max="9"/>
    <col width="22" customWidth="1" style="1" min="10" max="10"/>
    <col width="8" customWidth="1" style="1" min="11" max="11"/>
    <col width="10" bestFit="1" customWidth="1" style="39" min="12" max="12"/>
    <col width="8.7265625" bestFit="1" customWidth="1" style="39" min="13" max="13"/>
    <col width="14.81640625" bestFit="1" customWidth="1" style="44" min="14" max="14"/>
    <col width="9.1796875" customWidth="1" style="1" min="15" max="15"/>
    <col width="5" bestFit="1" customWidth="1" style="1" min="16" max="16"/>
    <col width="14.81640625" bestFit="1" customWidth="1" style="1" min="17" max="17"/>
    <col width="9.1796875" customWidth="1" style="1" min="18" max="16384"/>
  </cols>
  <sheetData>
    <row r="1" ht="22" customHeight="1">
      <c r="A1" s="81" t="inlineStr">
        <is>
          <t>Nextron Estimating LLC  |  Sample Estimate (client name and address removed)</t>
        </is>
      </c>
      <c r="B1" s="4" t="n"/>
      <c r="C1" s="82" t="n"/>
      <c r="D1" s="4" t="n"/>
      <c r="E1" s="4" t="n"/>
      <c r="F1" s="4" t="n"/>
      <c r="G1" s="4" t="n"/>
      <c r="H1" s="82" t="n"/>
      <c r="I1" s="4" t="n"/>
      <c r="J1" s="5" t="n"/>
    </row>
    <row r="2" ht="28.5" customFormat="1" customHeight="1" s="10" thickBot="1">
      <c r="A2" s="13" t="n"/>
      <c r="B2" s="18" t="n"/>
      <c r="C2" s="83" t="n"/>
      <c r="D2" s="41" t="n"/>
      <c r="E2" s="41" t="n"/>
      <c r="F2" s="41" t="n"/>
      <c r="G2" s="41" t="n"/>
      <c r="H2" s="83" t="n"/>
      <c r="I2" s="41" t="n"/>
      <c r="J2" s="14" t="n"/>
      <c r="K2" s="11" t="n"/>
      <c r="L2" s="12" t="n"/>
    </row>
    <row r="3" ht="32.25" customHeight="1">
      <c r="A3" s="72" t="inlineStr">
        <is>
          <t>Project :     Single-Family Residence with ADU (client details removed)</t>
        </is>
      </c>
      <c r="B3" s="84" t="n"/>
      <c r="C3" s="84" t="n"/>
      <c r="D3" s="84" t="n"/>
      <c r="E3" s="84" t="n"/>
      <c r="F3" s="84" t="n"/>
      <c r="G3" s="84" t="n"/>
      <c r="H3" s="71" t="inlineStr">
        <is>
          <t>Dated : 03/11/2023</t>
        </is>
      </c>
      <c r="I3" s="84" t="n"/>
      <c r="J3" s="85" t="n"/>
      <c r="K3" s="11" t="n"/>
      <c r="L3" s="12" t="n"/>
    </row>
    <row r="4" ht="32.25" customHeight="1">
      <c r="A4" s="86" t="inlineStr">
        <is>
          <t>Location :   Menlo Park, California</t>
        </is>
      </c>
      <c r="J4" s="87" t="n"/>
      <c r="K4" s="11" t="n"/>
      <c r="L4" s="12" t="n"/>
    </row>
    <row r="5" ht="33" customFormat="1" customHeight="1" s="9" thickBot="1">
      <c r="A5" s="42" t="n"/>
      <c r="B5" s="50" t="n"/>
      <c r="C5" s="88" t="n"/>
      <c r="D5" s="52" t="n"/>
      <c r="E5" s="52" t="n"/>
      <c r="F5" s="52" t="n"/>
      <c r="G5" s="52" t="n"/>
      <c r="H5" s="88" t="inlineStr">
        <is>
          <t xml:space="preserve"> </t>
        </is>
      </c>
      <c r="I5" s="52" t="n"/>
      <c r="J5" s="16" t="n"/>
      <c r="K5" s="11" t="n"/>
      <c r="L5" s="12" t="n"/>
    </row>
    <row r="6" ht="59.25" customHeight="1" thickBot="1">
      <c r="A6" s="25" t="inlineStr">
        <is>
          <t>Item #</t>
        </is>
      </c>
      <c r="B6" s="26" t="inlineStr">
        <is>
          <t>Description</t>
        </is>
      </c>
      <c r="C6" s="89" t="inlineStr">
        <is>
          <t>Quantity</t>
        </is>
      </c>
      <c r="D6" s="27" t="inlineStr">
        <is>
          <t>Unit</t>
        </is>
      </c>
      <c r="E6" s="26" t="inlineStr">
        <is>
          <t>Unit Cost
Labor</t>
        </is>
      </c>
      <c r="F6" s="26" t="inlineStr">
        <is>
          <t>Unit Cost
Material</t>
        </is>
      </c>
      <c r="G6" s="90" t="inlineStr">
        <is>
          <t>Total Cost
Labor</t>
        </is>
      </c>
      <c r="H6" s="90" t="inlineStr">
        <is>
          <t>Total Cost
Material</t>
        </is>
      </c>
      <c r="I6" s="26" t="inlineStr">
        <is>
          <t>Total Cost
(Labor+ Material)</t>
        </is>
      </c>
      <c r="J6" s="29" t="inlineStr">
        <is>
          <t>Trade  Cost</t>
        </is>
      </c>
      <c r="K6" s="12" t="n"/>
      <c r="L6" s="12" t="n"/>
    </row>
    <row r="7" ht="35.15" customHeight="1">
      <c r="A7" s="17" t="n"/>
      <c r="B7" s="30" t="inlineStr">
        <is>
          <t>Division 01 —General Requirements</t>
        </is>
      </c>
      <c r="C7" s="66" t="n"/>
      <c r="D7" s="91" t="n"/>
      <c r="E7" s="91" t="n"/>
      <c r="F7" s="91" t="n"/>
      <c r="G7" s="91" t="n"/>
      <c r="H7" s="91" t="n"/>
      <c r="I7" s="91" t="n"/>
      <c r="J7" s="92" t="n"/>
      <c r="K7" s="12" t="n"/>
      <c r="L7" s="12" t="n"/>
    </row>
    <row r="8" ht="49.5" customHeight="1">
      <c r="A8" s="17">
        <f>IF(C8="","",COUNTA(($C$8:C8)))</f>
        <v/>
      </c>
      <c r="B8" s="19" t="inlineStr">
        <is>
          <t>Supervision, Permits, Final Cleanup, Mobilization Costs, Bonds, Temporary Control &amp; Facilities, Dob</t>
        </is>
      </c>
      <c r="C8" s="93" t="n">
        <v>1</v>
      </c>
      <c r="D8" s="2" t="inlineStr">
        <is>
          <t>Ls</t>
        </is>
      </c>
      <c r="E8" s="94" t="n">
        <v>25000</v>
      </c>
      <c r="F8" s="94" t="n">
        <v>0</v>
      </c>
      <c r="G8" s="94">
        <f>C8*E8</f>
        <v/>
      </c>
      <c r="H8" s="95">
        <f>C8*F8</f>
        <v/>
      </c>
      <c r="I8" s="96">
        <f>G8+H8</f>
        <v/>
      </c>
      <c r="J8" s="97" t="n"/>
      <c r="K8" s="12" t="n"/>
      <c r="L8" s="12" t="n"/>
    </row>
    <row r="9" ht="20.15" customHeight="1">
      <c r="A9" s="17">
        <f>IF(C9="","",COUNTA(($C$8:C9)))</f>
        <v/>
      </c>
      <c r="B9" s="20" t="inlineStr">
        <is>
          <t>Subtotal (General Requirements)</t>
        </is>
      </c>
      <c r="C9" s="98" t="n"/>
      <c r="D9" s="35" t="n"/>
      <c r="E9" s="35" t="n"/>
      <c r="F9" s="35" t="n"/>
      <c r="G9" s="35" t="n"/>
      <c r="H9" s="99" t="n"/>
      <c r="I9" s="100" t="n"/>
      <c r="J9" s="101">
        <f>(SUM(I8:I8))</f>
        <v/>
      </c>
      <c r="K9" s="12" t="n"/>
      <c r="L9" s="12" t="n"/>
    </row>
    <row r="10" ht="35.15" customHeight="1">
      <c r="A10" s="17">
        <f>IF(C10="","",COUNTA(($C$8:C10)))</f>
        <v/>
      </c>
      <c r="B10" s="30" t="inlineStr">
        <is>
          <t>Division 02 — Existing Conditions</t>
        </is>
      </c>
      <c r="C10" s="66" t="n"/>
      <c r="D10" s="91" t="n"/>
      <c r="E10" s="91" t="n"/>
      <c r="F10" s="91" t="n"/>
      <c r="G10" s="91" t="n"/>
      <c r="H10" s="91" t="n"/>
      <c r="I10" s="91" t="n"/>
      <c r="J10" s="92" t="n"/>
      <c r="K10" s="12" t="n"/>
      <c r="L10" s="12" t="n"/>
    </row>
    <row r="11" ht="18.5" customHeight="1">
      <c r="A11" s="17">
        <f>IF(C11="","",COUNTA(($C$8:C11)))</f>
        <v/>
      </c>
      <c r="B11" s="32" t="inlineStr">
        <is>
          <t>Demolition</t>
        </is>
      </c>
      <c r="C11" s="93" t="n"/>
      <c r="D11" s="2" t="n"/>
      <c r="E11" s="94" t="n"/>
      <c r="F11" s="94" t="n"/>
      <c r="G11" s="94" t="n"/>
      <c r="H11" s="95" t="n"/>
      <c r="I11" s="96" t="n"/>
      <c r="J11" s="97" t="n"/>
      <c r="K11" s="12" t="n"/>
      <c r="L11" s="12" t="n"/>
    </row>
    <row r="12" ht="15.5" customHeight="1">
      <c r="A12" s="17">
        <f>IF(C12="","",COUNTA(($C$8:C12)))</f>
        <v/>
      </c>
      <c r="B12" s="19" t="inlineStr">
        <is>
          <t>Remove Tree</t>
        </is>
      </c>
      <c r="C12" s="93" t="n">
        <v>24</v>
      </c>
      <c r="D12" s="2" t="inlineStr">
        <is>
          <t>EA</t>
        </is>
      </c>
      <c r="E12" s="94" t="n">
        <v>200</v>
      </c>
      <c r="F12" s="94" t="n">
        <v>0</v>
      </c>
      <c r="G12" s="94">
        <f>C12*E12</f>
        <v/>
      </c>
      <c r="H12" s="95">
        <f>C12*F12</f>
        <v/>
      </c>
      <c r="I12" s="96">
        <f>G12+H12</f>
        <v/>
      </c>
      <c r="J12" s="97" t="n"/>
      <c r="K12" s="12" t="n"/>
      <c r="L12" s="12" t="n"/>
    </row>
    <row r="13" ht="15.5" customHeight="1">
      <c r="A13" s="17">
        <f>IF(C13="","",COUNTA(($C$8:C13)))</f>
        <v/>
      </c>
      <c r="B13" s="19" t="inlineStr">
        <is>
          <t>Remove Existing Fence</t>
        </is>
      </c>
      <c r="C13" s="93" t="n">
        <v>169</v>
      </c>
      <c r="D13" s="2" t="inlineStr">
        <is>
          <t>LF</t>
        </is>
      </c>
      <c r="E13" s="94" t="n">
        <v>5</v>
      </c>
      <c r="F13" s="94" t="n">
        <v>0</v>
      </c>
      <c r="G13" s="94">
        <f>C13*E13</f>
        <v/>
      </c>
      <c r="H13" s="95">
        <f>C13*F13</f>
        <v/>
      </c>
      <c r="I13" s="96">
        <f>G13+H13</f>
        <v/>
      </c>
      <c r="J13" s="97" t="n"/>
      <c r="K13" s="12" t="n"/>
      <c r="L13" s="12" t="n"/>
    </row>
    <row r="14" ht="15.5" customHeight="1">
      <c r="A14" s="17">
        <f>IF(C14="","",COUNTA(($C$8:C14)))</f>
        <v/>
      </c>
      <c r="B14" s="19" t="inlineStr">
        <is>
          <t>Remove Existing Building/Foundation</t>
        </is>
      </c>
      <c r="C14" s="93" t="n">
        <v>2479</v>
      </c>
      <c r="D14" s="2" t="inlineStr">
        <is>
          <t>SF</t>
        </is>
      </c>
      <c r="E14" s="94" t="n">
        <v>6.5</v>
      </c>
      <c r="F14" s="94" t="n">
        <v>0</v>
      </c>
      <c r="G14" s="94">
        <f>C14*E14</f>
        <v/>
      </c>
      <c r="H14" s="95">
        <f>C14*F14</f>
        <v/>
      </c>
      <c r="I14" s="96">
        <f>G14+H14</f>
        <v/>
      </c>
      <c r="J14" s="97" t="n"/>
      <c r="K14" s="12" t="n"/>
      <c r="L14" s="12" t="n"/>
    </row>
    <row r="15" ht="15.5" customHeight="1">
      <c r="A15" s="17">
        <f>IF(C15="","",COUNTA(($C$8:C15)))</f>
        <v/>
      </c>
      <c r="B15" s="19" t="inlineStr">
        <is>
          <t>Remove Existing Hardscape Demolition Within The Right Of Way Will Require An Approved Encroachment Permit</t>
        </is>
      </c>
      <c r="C15" s="93" t="n">
        <v>2323</v>
      </c>
      <c r="D15" s="2" t="inlineStr">
        <is>
          <t>SF</t>
        </is>
      </c>
      <c r="E15" s="94" t="n">
        <v>3.2</v>
      </c>
      <c r="F15" s="94" t="n">
        <v>0</v>
      </c>
      <c r="G15" s="94">
        <f>C15*E15</f>
        <v/>
      </c>
      <c r="H15" s="95">
        <f>C15*F15</f>
        <v/>
      </c>
      <c r="I15" s="96">
        <f>G15+H15</f>
        <v/>
      </c>
      <c r="J15" s="97" t="n"/>
      <c r="K15" s="12" t="n"/>
      <c r="L15" s="12" t="n"/>
    </row>
    <row r="16" ht="15.5" customHeight="1">
      <c r="A16" s="17">
        <f>IF(C16="","",COUNTA(($C$8:C16)))</f>
        <v/>
      </c>
      <c r="B16" s="19" t="inlineStr">
        <is>
          <t>Remove Existing Wooden Deck</t>
        </is>
      </c>
      <c r="C16" s="93" t="n">
        <v>236</v>
      </c>
      <c r="D16" s="2" t="inlineStr">
        <is>
          <t>SF</t>
        </is>
      </c>
      <c r="E16" s="94" t="n">
        <v>3</v>
      </c>
      <c r="F16" s="94" t="n">
        <v>0</v>
      </c>
      <c r="G16" s="94">
        <f>C16*E16</f>
        <v/>
      </c>
      <c r="H16" s="95">
        <f>C16*F16</f>
        <v/>
      </c>
      <c r="I16" s="96">
        <f>G16+H16</f>
        <v/>
      </c>
      <c r="J16" s="97" t="n"/>
      <c r="K16" s="12" t="n"/>
      <c r="L16" s="12" t="n"/>
    </row>
    <row r="17" ht="15" customHeight="1">
      <c r="A17" s="17">
        <f>IF(C17="","",COUNTA(($C$8:C17)))</f>
        <v/>
      </c>
      <c r="B17" s="19" t="n"/>
      <c r="C17" s="93" t="n"/>
      <c r="D17" s="2" t="n"/>
      <c r="E17" s="94" t="n"/>
      <c r="F17" s="94" t="n"/>
      <c r="G17" s="94" t="n"/>
      <c r="H17" s="95" t="n"/>
      <c r="I17" s="96" t="n"/>
      <c r="J17" s="97" t="n"/>
      <c r="K17" s="12" t="n"/>
      <c r="L17" s="12" t="n"/>
    </row>
    <row r="18" ht="18.5" customHeight="1">
      <c r="A18" s="17">
        <f>IF(C18="","",COUNTA(($C$8:C18)))</f>
        <v/>
      </c>
      <c r="B18" s="32" t="inlineStr">
        <is>
          <t>Excavation</t>
        </is>
      </c>
      <c r="C18" s="93" t="n"/>
      <c r="D18" s="2" t="inlineStr"/>
      <c r="E18" s="94" t="n"/>
      <c r="F18" s="94" t="n"/>
      <c r="G18" s="94" t="n"/>
      <c r="H18" s="95" t="n"/>
      <c r="I18" s="96" t="n"/>
      <c r="J18" s="97" t="n"/>
      <c r="K18" s="12" t="n"/>
      <c r="L18" s="12" t="n"/>
    </row>
    <row r="19" ht="15.5" customHeight="1">
      <c r="A19" s="17">
        <f>IF(C19="","",COUNTA(($C$8:C19)))</f>
        <v/>
      </c>
      <c r="B19" s="19" t="inlineStr">
        <is>
          <t>Excavation</t>
        </is>
      </c>
      <c r="C19" s="93">
        <f>95*3.2</f>
        <v/>
      </c>
      <c r="D19" s="2" t="inlineStr">
        <is>
          <t>CY</t>
        </is>
      </c>
      <c r="E19" s="94" t="n">
        <v>115</v>
      </c>
      <c r="F19" s="94" t="n">
        <v>0</v>
      </c>
      <c r="G19" s="94">
        <f>C19*E19</f>
        <v/>
      </c>
      <c r="H19" s="95">
        <f>C19*F19</f>
        <v/>
      </c>
      <c r="I19" s="96">
        <f>G19+H19</f>
        <v/>
      </c>
      <c r="J19" s="97" t="n"/>
      <c r="K19" s="12" t="n"/>
      <c r="L19" s="12" t="n"/>
    </row>
    <row r="20" ht="15.5" customHeight="1">
      <c r="A20" s="17">
        <f>IF(C20="","",COUNTA(($C$8:C20)))</f>
        <v/>
      </c>
      <c r="B20" s="19" t="inlineStr">
        <is>
          <t>Backfill</t>
        </is>
      </c>
      <c r="C20" s="93">
        <f>304-95</f>
        <v/>
      </c>
      <c r="D20" s="2" t="inlineStr">
        <is>
          <t>CY</t>
        </is>
      </c>
      <c r="E20" s="94" t="n">
        <v>45</v>
      </c>
      <c r="F20" s="94" t="n">
        <v>0</v>
      </c>
      <c r="G20" s="94">
        <f>C20*E20</f>
        <v/>
      </c>
      <c r="H20" s="95">
        <f>C20*F20</f>
        <v/>
      </c>
      <c r="I20" s="96">
        <f>G20+H20</f>
        <v/>
      </c>
      <c r="J20" s="97" t="n"/>
      <c r="K20" s="12" t="n"/>
      <c r="L20" s="12" t="n"/>
    </row>
    <row r="21" ht="15.5" customHeight="1">
      <c r="A21" s="17">
        <f>IF(C21="","",COUNTA(($C$8:C21)))</f>
        <v/>
      </c>
      <c r="B21" s="19" t="inlineStr">
        <is>
          <t>Dispos</t>
        </is>
      </c>
      <c r="C21" s="93" t="n">
        <v>95</v>
      </c>
      <c r="D21" s="2" t="inlineStr">
        <is>
          <t>CY</t>
        </is>
      </c>
      <c r="E21" s="94" t="n">
        <v>55</v>
      </c>
      <c r="F21" s="94" t="n">
        <v>0</v>
      </c>
      <c r="G21" s="94">
        <f>C21*E21</f>
        <v/>
      </c>
      <c r="H21" s="95">
        <f>C21*F21</f>
        <v/>
      </c>
      <c r="I21" s="96">
        <f>G21+H21</f>
        <v/>
      </c>
      <c r="J21" s="97" t="n"/>
      <c r="K21" s="12" t="n"/>
      <c r="L21" s="12" t="n"/>
    </row>
    <row r="22" ht="15.5" customHeight="1">
      <c r="A22" s="17">
        <f>IF(C22="","",COUNTA(($C$8:C22)))</f>
        <v/>
      </c>
      <c r="B22" s="19" t="inlineStr">
        <is>
          <t>Compact</t>
        </is>
      </c>
      <c r="C22" s="93">
        <f>988+432</f>
        <v/>
      </c>
      <c r="D22" s="2" t="inlineStr">
        <is>
          <t>SF</t>
        </is>
      </c>
      <c r="E22" s="94" t="n">
        <v>3</v>
      </c>
      <c r="F22" s="94" t="n">
        <v>0</v>
      </c>
      <c r="G22" s="94">
        <f>C22*E22</f>
        <v/>
      </c>
      <c r="H22" s="95">
        <f>C22*F22</f>
        <v/>
      </c>
      <c r="I22" s="96">
        <f>G22+H22</f>
        <v/>
      </c>
      <c r="J22" s="97" t="n"/>
      <c r="K22" s="12" t="n"/>
      <c r="L22" s="12" t="n"/>
    </row>
    <row r="23" ht="15.5" customHeight="1">
      <c r="A23" s="17">
        <f>IF(C23="","",COUNTA(($C$8:C23)))</f>
        <v/>
      </c>
      <c r="B23" s="19" t="inlineStr"/>
      <c r="C23" s="93" t="n"/>
      <c r="D23" s="2" t="inlineStr"/>
      <c r="E23" s="94" t="n"/>
      <c r="F23" s="94" t="n"/>
      <c r="G23" s="94" t="n"/>
      <c r="H23" s="95" t="n"/>
      <c r="I23" s="96" t="n"/>
      <c r="J23" s="97" t="n"/>
      <c r="K23" s="12" t="n"/>
      <c r="L23" s="12" t="n"/>
    </row>
    <row r="24" ht="20.15" customHeight="1">
      <c r="A24" s="17">
        <f>IF(C24="","",COUNTA(($C$8:C24)))</f>
        <v/>
      </c>
      <c r="B24" s="20" t="inlineStr">
        <is>
          <t>Subtotal (Existing Conditions)</t>
        </is>
      </c>
      <c r="C24" s="98" t="n"/>
      <c r="D24" s="35" t="inlineStr"/>
      <c r="E24" s="35" t="n"/>
      <c r="F24" s="35" t="n"/>
      <c r="G24" s="35" t="n"/>
      <c r="H24" s="99" t="n"/>
      <c r="I24" s="100" t="n"/>
      <c r="J24" s="101">
        <f>SUM(I12:I23)</f>
        <v/>
      </c>
      <c r="K24" s="12" t="n"/>
      <c r="L24" s="12" t="n"/>
    </row>
    <row r="25" ht="35.15" customHeight="1">
      <c r="A25" s="17">
        <f>IF(C25="","",COUNTA(($C$8:C25)))</f>
        <v/>
      </c>
      <c r="B25" s="30" t="inlineStr">
        <is>
          <t>Division 03— Concrete</t>
        </is>
      </c>
      <c r="C25" s="66" t="n"/>
      <c r="D25" s="91" t="n"/>
      <c r="E25" s="91" t="n"/>
      <c r="F25" s="91" t="n"/>
      <c r="G25" s="91" t="n"/>
      <c r="H25" s="91" t="n"/>
      <c r="I25" s="91" t="n"/>
      <c r="J25" s="92" t="n"/>
      <c r="K25" s="12" t="n"/>
      <c r="L25" s="12" t="n"/>
    </row>
    <row r="26" ht="18.5" customFormat="1" customHeight="1" s="22">
      <c r="A26" s="17">
        <f>IF(C26="","",COUNTA(($C$8:C26)))</f>
        <v/>
      </c>
      <c r="B26" s="32" t="inlineStr">
        <is>
          <t>Concrete Beam</t>
        </is>
      </c>
      <c r="C26" s="93" t="n"/>
      <c r="D26" s="2" t="n"/>
      <c r="E26" s="94" t="n"/>
      <c r="F26" s="94" t="n"/>
      <c r="G26" s="94" t="n"/>
      <c r="H26" s="95" t="n"/>
      <c r="I26" s="96" t="n"/>
      <c r="J26" s="102" t="n"/>
      <c r="K26" s="12" t="n"/>
      <c r="L26" s="12" t="n"/>
    </row>
    <row r="27" ht="31" customFormat="1" customHeight="1" s="22">
      <c r="A27" s="17">
        <f>IF(C27="","",COUNTA(($C$8:C27)))</f>
        <v/>
      </c>
      <c r="B27" s="19" t="inlineStr">
        <is>
          <t>1' - 4"W x 3' - 0"D Concrete Beam W/3-#5 Cont.Top &amp; Bot.&amp; 4-#3 @ 4'O.C.Stirrups &amp; 4-SB 7/8 x 24 Anchor Bolts (72 LF)</t>
        </is>
      </c>
      <c r="C27" s="93" t="n">
        <v>10.64</v>
      </c>
      <c r="D27" s="2" t="inlineStr">
        <is>
          <t>CY</t>
        </is>
      </c>
      <c r="E27" s="94" t="n">
        <v>200</v>
      </c>
      <c r="F27" s="94" t="n">
        <v>650</v>
      </c>
      <c r="G27" s="94">
        <f>C27*E27</f>
        <v/>
      </c>
      <c r="H27" s="95">
        <f>C27*F27</f>
        <v/>
      </c>
      <c r="I27" s="96">
        <f>G27+H27</f>
        <v/>
      </c>
      <c r="J27" s="102" t="n"/>
      <c r="K27" s="12" t="n"/>
      <c r="L27" s="12" t="n"/>
    </row>
    <row r="28" ht="15.5" customFormat="1" customHeight="1" s="22">
      <c r="A28" s="17">
        <f>IF(C28="","",COUNTA(($C$8:C28)))</f>
        <v/>
      </c>
      <c r="B28" s="19" t="n"/>
      <c r="C28" s="93" t="n"/>
      <c r="D28" s="2" t="n"/>
      <c r="E28" s="94" t="n"/>
      <c r="F28" s="94" t="n"/>
      <c r="G28" s="94" t="n"/>
      <c r="H28" s="95" t="n"/>
      <c r="I28" s="96" t="n"/>
      <c r="J28" s="102" t="n"/>
      <c r="K28" s="12" t="n"/>
      <c r="L28" s="12" t="n"/>
    </row>
    <row r="29" ht="18.5" customFormat="1" customHeight="1" s="22">
      <c r="A29" s="17">
        <f>IF(C29="","",COUNTA(($C$8:C29)))</f>
        <v/>
      </c>
      <c r="B29" s="32" t="inlineStr">
        <is>
          <t>Concrete Footing</t>
        </is>
      </c>
      <c r="C29" s="93" t="n"/>
      <c r="D29" s="55" t="inlineStr"/>
      <c r="E29" s="94" t="n"/>
      <c r="F29" s="94" t="n"/>
      <c r="G29" s="94" t="n"/>
      <c r="H29" s="95" t="n"/>
      <c r="I29" s="96" t="n"/>
      <c r="J29" s="102" t="n"/>
      <c r="K29" s="12" t="n"/>
      <c r="L29" s="12" t="n"/>
    </row>
    <row r="30" ht="15.5" customFormat="1" customHeight="1" s="22">
      <c r="A30" s="17">
        <f>IF(C30="","",COUNTA(($C$8:C30)))</f>
        <v/>
      </c>
      <c r="B30" s="19" t="inlineStr">
        <is>
          <t>1' - 4"W x 1' - 6"D Concrete Footing W/ 3-#5 Cont.Top &amp; Bot. (469 LF)</t>
        </is>
      </c>
      <c r="C30" s="93" t="n">
        <v>34.65388888888889</v>
      </c>
      <c r="D30" s="2" t="inlineStr">
        <is>
          <t>CY</t>
        </is>
      </c>
      <c r="E30" s="94" t="n">
        <v>200</v>
      </c>
      <c r="F30" s="94" t="n">
        <v>650</v>
      </c>
      <c r="G30" s="94">
        <f>C30*E30</f>
        <v/>
      </c>
      <c r="H30" s="95">
        <f>C30*F30</f>
        <v/>
      </c>
      <c r="I30" s="96">
        <f>G30+H30</f>
        <v/>
      </c>
      <c r="J30" s="102" t="n"/>
      <c r="K30" s="12" t="n"/>
      <c r="L30" s="12" t="n"/>
    </row>
    <row r="31" ht="15.5" customFormat="1" customHeight="1" s="22">
      <c r="A31" s="17">
        <f>IF(C31="","",COUNTA(($C$8:C31)))</f>
        <v/>
      </c>
      <c r="B31" s="19" t="inlineStr">
        <is>
          <t>1' - 4"W x 2' - 6"D Concrete Footing W/ 2-#5 Cont.Top &amp; Bot. &amp; #4 @ 16" O.C.Dowels (14 LF)</t>
        </is>
      </c>
      <c r="C31" s="93" t="n">
        <v>1.724074074074074</v>
      </c>
      <c r="D31" s="2" t="inlineStr">
        <is>
          <t>CY</t>
        </is>
      </c>
      <c r="E31" s="94" t="n">
        <v>200</v>
      </c>
      <c r="F31" s="94" t="n">
        <v>650</v>
      </c>
      <c r="G31" s="94">
        <f>C31*E31</f>
        <v/>
      </c>
      <c r="H31" s="95">
        <f>C31*F31</f>
        <v/>
      </c>
      <c r="I31" s="96">
        <f>G31+H31</f>
        <v/>
      </c>
      <c r="J31" s="102" t="n"/>
      <c r="K31" s="12" t="n"/>
      <c r="L31" s="12" t="n"/>
    </row>
    <row r="32" ht="15.5" customFormat="1" customHeight="1" s="22">
      <c r="A32" s="17">
        <f>IF(C32="","",COUNTA(($C$8:C32)))</f>
        <v/>
      </c>
      <c r="B32" s="19" t="inlineStr">
        <is>
          <t>2' - 6"W x 1' - 6"D Concrete Footing W/ 3-#5 Cont.Top &amp; Bot. (4 LF)</t>
        </is>
      </c>
      <c r="C32" s="93" t="n">
        <v>0.5555555555555556</v>
      </c>
      <c r="D32" s="2" t="inlineStr">
        <is>
          <t>CY</t>
        </is>
      </c>
      <c r="E32" s="94" t="n">
        <v>200</v>
      </c>
      <c r="F32" s="94" t="n">
        <v>650</v>
      </c>
      <c r="G32" s="94">
        <f>C32*E32</f>
        <v/>
      </c>
      <c r="H32" s="95">
        <f>C32*F32</f>
        <v/>
      </c>
      <c r="I32" s="96">
        <f>G32+H32</f>
        <v/>
      </c>
      <c r="J32" s="102" t="n"/>
      <c r="K32" s="12" t="n"/>
      <c r="L32" s="12" t="n"/>
    </row>
    <row r="33" ht="15.5" customFormat="1" customHeight="1" s="22">
      <c r="A33" s="17">
        <f>IF(C33="","",COUNTA(($C$8:C33)))</f>
        <v/>
      </c>
      <c r="B33" s="19" t="inlineStr">
        <is>
          <t>1' - 8"W x 1' - 6"D Concrete Footing W/ 3-#5 Cont.Top &amp; Bot. (6 LF)</t>
        </is>
      </c>
      <c r="C33" s="93" t="n">
        <v>0.5566666666666666</v>
      </c>
      <c r="D33" s="2" t="inlineStr">
        <is>
          <t>CY</t>
        </is>
      </c>
      <c r="E33" s="94" t="n">
        <v>200</v>
      </c>
      <c r="F33" s="94" t="n">
        <v>650</v>
      </c>
      <c r="G33" s="94">
        <f>C33*E33</f>
        <v/>
      </c>
      <c r="H33" s="95">
        <f>C33*F33</f>
        <v/>
      </c>
      <c r="I33" s="96">
        <f>G33+H33</f>
        <v/>
      </c>
      <c r="J33" s="102" t="n"/>
      <c r="K33" s="12" t="n"/>
      <c r="L33" s="12" t="n"/>
    </row>
    <row r="34" ht="15.5" customFormat="1" customHeight="1" s="22">
      <c r="A34" s="17">
        <f>IF(C34="","",COUNTA(($C$8:C34)))</f>
        <v/>
      </c>
      <c r="B34" s="19" t="n"/>
      <c r="C34" s="93" t="n"/>
      <c r="D34" s="2" t="n"/>
      <c r="E34" s="94" t="n"/>
      <c r="F34" s="94" t="n"/>
      <c r="G34" s="94" t="n"/>
      <c r="H34" s="95" t="n"/>
      <c r="I34" s="96" t="n"/>
      <c r="J34" s="102" t="n"/>
      <c r="K34" s="12" t="n"/>
      <c r="L34" s="12" t="n"/>
    </row>
    <row r="35" ht="18.5" customFormat="1" customHeight="1" s="22">
      <c r="A35" s="17">
        <f>IF(C35="","",COUNTA(($C$8:C35)))</f>
        <v/>
      </c>
      <c r="B35" s="32" t="inlineStr">
        <is>
          <t>Concrete Pad</t>
        </is>
      </c>
      <c r="C35" s="93" t="n"/>
      <c r="D35" s="55" t="n"/>
      <c r="E35" s="94" t="n"/>
      <c r="F35" s="94" t="n"/>
      <c r="G35" s="94" t="n"/>
      <c r="H35" s="95" t="n"/>
      <c r="I35" s="96" t="n"/>
      <c r="J35" s="102" t="n"/>
      <c r="K35" s="12" t="n"/>
      <c r="L35" s="12" t="n"/>
    </row>
    <row r="36" ht="15.5" customFormat="1" customHeight="1" s="22">
      <c r="A36" s="17">
        <f>IF(C36="","",COUNTA(($C$8:C36)))</f>
        <v/>
      </c>
      <c r="B36" s="19" t="inlineStr">
        <is>
          <t>3' - 0"W x 5' - 6"L x 1' - 6"D Concrete Pad W/ #5 @ 12" O.C.Bot.E.W (2 EA)</t>
        </is>
      </c>
      <c r="C36" s="93" t="n">
        <v>1.833333333333333</v>
      </c>
      <c r="D36" s="2" t="inlineStr">
        <is>
          <t>CY</t>
        </is>
      </c>
      <c r="E36" s="94" t="n">
        <v>200</v>
      </c>
      <c r="F36" s="94" t="n">
        <v>650</v>
      </c>
      <c r="G36" s="94">
        <f>C36*E36</f>
        <v/>
      </c>
      <c r="H36" s="95">
        <f>C36*F36</f>
        <v/>
      </c>
      <c r="I36" s="96">
        <f>G36+H36</f>
        <v/>
      </c>
      <c r="J36" s="102" t="n"/>
      <c r="K36" s="12" t="n"/>
      <c r="L36" s="12" t="n"/>
    </row>
    <row r="37" ht="15.5" customFormat="1" customHeight="1" s="22">
      <c r="A37" s="17">
        <f>IF(C37="","",COUNTA(($C$8:C37)))</f>
        <v/>
      </c>
      <c r="B37" s="19" t="inlineStr">
        <is>
          <t>3' - 0"W x 4' - 9"L x 1' - 6"D Concrete Pad W/ #5 @ 12" O.C.Bot.E.W (3 EA)</t>
        </is>
      </c>
      <c r="C37" s="93" t="n">
        <v>2.375</v>
      </c>
      <c r="D37" s="2" t="inlineStr">
        <is>
          <t>CY</t>
        </is>
      </c>
      <c r="E37" s="94" t="n">
        <v>200</v>
      </c>
      <c r="F37" s="94" t="n">
        <v>650</v>
      </c>
      <c r="G37" s="94">
        <f>C37*E37</f>
        <v/>
      </c>
      <c r="H37" s="95">
        <f>C37*F37</f>
        <v/>
      </c>
      <c r="I37" s="96">
        <f>G37+H37</f>
        <v/>
      </c>
      <c r="J37" s="102" t="n"/>
      <c r="K37" s="12" t="n"/>
      <c r="L37" s="12" t="n"/>
    </row>
    <row r="38" ht="15.5" customFormat="1" customHeight="1" s="22">
      <c r="A38" s="17">
        <f>IF(C38="","",COUNTA(($C$8:C38)))</f>
        <v/>
      </c>
      <c r="B38" s="19" t="inlineStr">
        <is>
          <t>3' - 0"W x 3' - 0"L x 1' - 6"D Concrete Pad W/ 4-#5 Bot.E.W &amp; 4-#4 Dowels (2 EA)</t>
        </is>
      </c>
      <c r="C38" s="93" t="n">
        <v>1</v>
      </c>
      <c r="D38" s="2" t="inlineStr">
        <is>
          <t>CY</t>
        </is>
      </c>
      <c r="E38" s="94" t="n">
        <v>200</v>
      </c>
      <c r="F38" s="94" t="n">
        <v>650</v>
      </c>
      <c r="G38" s="94">
        <f>C38*E38</f>
        <v/>
      </c>
      <c r="H38" s="95">
        <f>C38*F38</f>
        <v/>
      </c>
      <c r="I38" s="96">
        <f>G38+H38</f>
        <v/>
      </c>
      <c r="J38" s="102" t="n"/>
      <c r="K38" s="12" t="n"/>
      <c r="L38" s="12" t="n"/>
    </row>
    <row r="39" ht="15.5" customFormat="1" customHeight="1" s="22">
      <c r="A39" s="17">
        <f>IF(C39="","",COUNTA(($C$8:C39)))</f>
        <v/>
      </c>
      <c r="B39" s="19" t="inlineStr">
        <is>
          <t>3' - 0"W x 3' - 6"L x 1' - 6"D Concrete Pad W/ 4-#5 Bot.E.W &amp; 4-#4 Dowels (1 EA)</t>
        </is>
      </c>
      <c r="C39" s="93" t="n">
        <v>0.5833333333333334</v>
      </c>
      <c r="D39" s="2" t="inlineStr">
        <is>
          <t>CY</t>
        </is>
      </c>
      <c r="E39" s="94" t="n">
        <v>200</v>
      </c>
      <c r="F39" s="94" t="n">
        <v>650</v>
      </c>
      <c r="G39" s="94">
        <f>C39*E39</f>
        <v/>
      </c>
      <c r="H39" s="95">
        <f>C39*F39</f>
        <v/>
      </c>
      <c r="I39" s="96">
        <f>G39+H39</f>
        <v/>
      </c>
      <c r="J39" s="102" t="n"/>
      <c r="K39" s="12" t="n"/>
      <c r="L39" s="12" t="n"/>
    </row>
    <row r="40" ht="15.5" customFormat="1" customHeight="1" s="22">
      <c r="A40" s="17">
        <f>IF(C40="","",COUNTA(($C$8:C40)))</f>
        <v/>
      </c>
      <c r="B40" s="19" t="inlineStr">
        <is>
          <t>4' - 6"W x 6' - 0"L x 1' - 6"D Concrete Pad W/ #5 @ 12" O.C. bot.E.W (1 EA)</t>
        </is>
      </c>
      <c r="C40" s="93" t="n">
        <v>1.5</v>
      </c>
      <c r="D40" s="2" t="inlineStr">
        <is>
          <t>CY</t>
        </is>
      </c>
      <c r="E40" s="94" t="n">
        <v>200</v>
      </c>
      <c r="F40" s="94" t="n">
        <v>650</v>
      </c>
      <c r="G40" s="94">
        <f>C40*E40</f>
        <v/>
      </c>
      <c r="H40" s="95">
        <f>C40*F40</f>
        <v/>
      </c>
      <c r="I40" s="96">
        <f>G40+H40</f>
        <v/>
      </c>
      <c r="J40" s="102" t="n"/>
      <c r="K40" s="12" t="n"/>
      <c r="L40" s="12" t="n"/>
    </row>
    <row r="41" ht="15.5" customFormat="1" customHeight="1" s="22">
      <c r="A41" s="17">
        <f>IF(C41="","",COUNTA(($C$8:C41)))</f>
        <v/>
      </c>
      <c r="B41" s="19" t="inlineStr">
        <is>
          <t>3' - 6"W x 4' - 0"L x 1' - 6"D Concrete Pad W/ #5 @ 12" O.C. bot.E.W (1 EA)</t>
        </is>
      </c>
      <c r="C41" s="93" t="n">
        <v>0.7777777777777778</v>
      </c>
      <c r="D41" s="2" t="inlineStr">
        <is>
          <t>CY</t>
        </is>
      </c>
      <c r="E41" s="94" t="n">
        <v>200</v>
      </c>
      <c r="F41" s="94" t="n">
        <v>650</v>
      </c>
      <c r="G41" s="94">
        <f>C41*E41</f>
        <v/>
      </c>
      <c r="H41" s="95">
        <f>C41*F41</f>
        <v/>
      </c>
      <c r="I41" s="96">
        <f>G41+H41</f>
        <v/>
      </c>
      <c r="J41" s="102" t="n"/>
      <c r="K41" s="12" t="n"/>
      <c r="L41" s="12" t="n"/>
    </row>
    <row r="42" ht="15.5" customFormat="1" customHeight="1" s="22">
      <c r="A42" s="17">
        <f>IF(C42="","",COUNTA(($C$8:C42)))</f>
        <v/>
      </c>
      <c r="B42" s="19" t="inlineStr">
        <is>
          <t>2' - 0"W x 2' - 0"L x 1' - 6"D Concrete Pad W/ 3-#5 Cont.Top &amp; Bot. (1 EA)</t>
        </is>
      </c>
      <c r="C42" s="93" t="n">
        <v>0.2222222222222222</v>
      </c>
      <c r="D42" s="2" t="inlineStr">
        <is>
          <t>CY</t>
        </is>
      </c>
      <c r="E42" s="94" t="n">
        <v>200</v>
      </c>
      <c r="F42" s="94" t="n">
        <v>650</v>
      </c>
      <c r="G42" s="94">
        <f>C42*E42</f>
        <v/>
      </c>
      <c r="H42" s="95">
        <f>C42*F42</f>
        <v/>
      </c>
      <c r="I42" s="96">
        <f>G42+H42</f>
        <v/>
      </c>
      <c r="J42" s="102" t="n"/>
      <c r="K42" s="12" t="n"/>
      <c r="L42" s="12" t="n"/>
    </row>
    <row r="43" ht="15.5" customFormat="1" customHeight="1" s="22">
      <c r="A43" s="17">
        <f>IF(C43="","",COUNTA(($C$8:C43)))</f>
        <v/>
      </c>
      <c r="B43" s="19" t="n"/>
      <c r="C43" s="93" t="n"/>
      <c r="D43" s="2" t="n"/>
      <c r="E43" s="94" t="n"/>
      <c r="F43" s="94" t="n"/>
      <c r="G43" s="94" t="n"/>
      <c r="H43" s="95" t="n"/>
      <c r="I43" s="96" t="n"/>
      <c r="J43" s="102" t="n"/>
      <c r="K43" s="12" t="n"/>
      <c r="L43" s="12" t="n"/>
    </row>
    <row r="44" ht="18.5" customFormat="1" customHeight="1" s="22">
      <c r="A44" s="17">
        <f>IF(C44="","",COUNTA(($C$8:C44)))</f>
        <v/>
      </c>
      <c r="B44" s="32" t="inlineStr">
        <is>
          <t>Concrete Wall</t>
        </is>
      </c>
      <c r="C44" s="93" t="n"/>
      <c r="D44" s="55" t="n"/>
      <c r="E44" s="94" t="n"/>
      <c r="F44" s="94" t="n"/>
      <c r="G44" s="94" t="n"/>
      <c r="H44" s="95" t="n"/>
      <c r="I44" s="96" t="n"/>
      <c r="J44" s="102" t="n"/>
      <c r="K44" s="12" t="n"/>
      <c r="L44" s="12" t="n"/>
    </row>
    <row r="45" ht="15.5" customFormat="1" customHeight="1" s="22">
      <c r="A45" s="17">
        <f>IF(C45="","",COUNTA(($C$8:C45)))</f>
        <v/>
      </c>
      <c r="B45" s="19" t="inlineStr">
        <is>
          <t>10"W x 1' - 4"H Concrete Wall W/ #4 @ 24" O.C Vert. (58 LF)</t>
        </is>
      </c>
      <c r="C45" s="93" t="n">
        <v>2.371340740740741</v>
      </c>
      <c r="D45" s="55" t="inlineStr">
        <is>
          <t>CY</t>
        </is>
      </c>
      <c r="E45" s="94" t="n">
        <v>200</v>
      </c>
      <c r="F45" s="94" t="n">
        <v>650</v>
      </c>
      <c r="G45" s="94">
        <f>C45*E45</f>
        <v/>
      </c>
      <c r="H45" s="95">
        <f>C45*F45</f>
        <v/>
      </c>
      <c r="I45" s="96">
        <f>G45+H45</f>
        <v/>
      </c>
      <c r="J45" s="102" t="n"/>
      <c r="K45" s="12" t="n"/>
      <c r="L45" s="12" t="n"/>
    </row>
    <row r="46" ht="15.5" customFormat="1" customHeight="1" s="22">
      <c r="A46" s="17">
        <f>IF(C46="","",COUNTA(($C$8:C46)))</f>
        <v/>
      </c>
      <c r="B46" s="19" t="inlineStr">
        <is>
          <t>6"W x 1' - 4"H Concrete Wall W/ #4 @ 24" O.C Vert. (81 LF)</t>
        </is>
      </c>
      <c r="C46" s="93" t="n">
        <v>1.995</v>
      </c>
      <c r="D46" s="55" t="inlineStr">
        <is>
          <t>CY</t>
        </is>
      </c>
      <c r="E46" s="94" t="n">
        <v>200</v>
      </c>
      <c r="F46" s="94" t="n">
        <v>650</v>
      </c>
      <c r="G46" s="94">
        <f>C46*E46</f>
        <v/>
      </c>
      <c r="H46" s="95">
        <f>C46*F46</f>
        <v/>
      </c>
      <c r="I46" s="96">
        <f>G46+H46</f>
        <v/>
      </c>
      <c r="J46" s="102" t="n"/>
      <c r="K46" s="12" t="n"/>
      <c r="L46" s="12" t="n"/>
    </row>
    <row r="47" ht="15.5" customFormat="1" customHeight="1" s="22">
      <c r="A47" s="17">
        <f>IF(C47="","",COUNTA(($C$8:C47)))</f>
        <v/>
      </c>
      <c r="B47" s="19" t="inlineStr">
        <is>
          <t>8"W x 1' - 8"H Concrete Wall W/ #4 @ 24" O.C Vert. (78 LF)</t>
        </is>
      </c>
      <c r="C47" s="93" t="n">
        <v>3.232377777777778</v>
      </c>
      <c r="D47" s="55" t="inlineStr">
        <is>
          <t>CY</t>
        </is>
      </c>
      <c r="E47" s="94" t="n">
        <v>200</v>
      </c>
      <c r="F47" s="94" t="n">
        <v>650</v>
      </c>
      <c r="G47" s="94">
        <f>C47*E47</f>
        <v/>
      </c>
      <c r="H47" s="95">
        <f>C47*F47</f>
        <v/>
      </c>
      <c r="I47" s="96">
        <f>G47+H47</f>
        <v/>
      </c>
      <c r="J47" s="102" t="n"/>
      <c r="K47" s="12" t="n"/>
      <c r="L47" s="12" t="n"/>
    </row>
    <row r="48" ht="15.5" customFormat="1" customHeight="1" s="22">
      <c r="A48" s="17">
        <f>IF(C48="","",COUNTA(($C$8:C48)))</f>
        <v/>
      </c>
      <c r="B48" s="19" t="inlineStr">
        <is>
          <t>10"W x 1' - 6"H Concrete Wall W/2-#5 Cont.Top &amp; #4 @ 24" O.C. Vert. (91 LF)</t>
        </is>
      </c>
      <c r="C48" s="93" t="n">
        <v>4.196111111111112</v>
      </c>
      <c r="D48" s="55" t="inlineStr">
        <is>
          <t>CY</t>
        </is>
      </c>
      <c r="E48" s="94" t="n">
        <v>200</v>
      </c>
      <c r="F48" s="94" t="n">
        <v>650</v>
      </c>
      <c r="G48" s="94">
        <f>C48*E48</f>
        <v/>
      </c>
      <c r="H48" s="95">
        <f>C48*F48</f>
        <v/>
      </c>
      <c r="I48" s="96">
        <f>G48+H48</f>
        <v/>
      </c>
      <c r="J48" s="102" t="n"/>
      <c r="K48" s="12" t="n"/>
      <c r="L48" s="12" t="n"/>
    </row>
    <row r="49" ht="15.5" customFormat="1" customHeight="1" s="22">
      <c r="A49" s="17">
        <f>IF(C49="","",COUNTA(($C$8:C49)))</f>
        <v/>
      </c>
      <c r="B49" s="19" t="inlineStr">
        <is>
          <t>6"W x 1' - 0"H Concrete Wall W/2-#5 Cont.Top &amp; #4 @ 24" O.C. Vert. (70 LF)</t>
        </is>
      </c>
      <c r="C49" s="93" t="n">
        <v>1.296296296296296</v>
      </c>
      <c r="D49" s="55" t="inlineStr">
        <is>
          <t>CY</t>
        </is>
      </c>
      <c r="E49" s="94" t="n">
        <v>200</v>
      </c>
      <c r="F49" s="94" t="n">
        <v>650</v>
      </c>
      <c r="G49" s="94">
        <f>C49*E49</f>
        <v/>
      </c>
      <c r="H49" s="95">
        <f>C49*F49</f>
        <v/>
      </c>
      <c r="I49" s="96">
        <f>G49+H49</f>
        <v/>
      </c>
      <c r="J49" s="102" t="n"/>
      <c r="K49" s="12" t="n"/>
      <c r="L49" s="12" t="n"/>
    </row>
    <row r="50" ht="15.5" customFormat="1" customHeight="1" s="22">
      <c r="A50" s="17">
        <f>IF(C50="","",COUNTA(($C$8:C50)))</f>
        <v/>
      </c>
      <c r="B50" s="19" t="inlineStr">
        <is>
          <t>8"W x 1' - 4"H Concrete Wall W/ 2-#5 Cont.Top &amp; #4 @ 24" O.C. Vert. (178 LF)</t>
        </is>
      </c>
      <c r="C50" s="93" t="n">
        <v>5.87465925925926</v>
      </c>
      <c r="D50" s="55" t="inlineStr">
        <is>
          <t>CY</t>
        </is>
      </c>
      <c r="E50" s="94" t="n">
        <v>200</v>
      </c>
      <c r="F50" s="94" t="n">
        <v>650</v>
      </c>
      <c r="G50" s="94">
        <f>C50*E50</f>
        <v/>
      </c>
      <c r="H50" s="95">
        <f>C50*F50</f>
        <v/>
      </c>
      <c r="I50" s="96">
        <f>G50+H50</f>
        <v/>
      </c>
      <c r="J50" s="102" t="n"/>
      <c r="K50" s="12" t="n"/>
      <c r="L50" s="12" t="n"/>
    </row>
    <row r="51" ht="15.5" customFormat="1" customHeight="1" s="22">
      <c r="A51" s="17">
        <f>IF(C51="","",COUNTA(($C$8:C51)))</f>
        <v/>
      </c>
      <c r="B51" s="19" t="n"/>
      <c r="C51" s="93" t="n"/>
      <c r="D51" s="55" t="n"/>
      <c r="E51" s="94" t="n"/>
      <c r="F51" s="94" t="n"/>
      <c r="G51" s="94" t="n"/>
      <c r="H51" s="95" t="n"/>
      <c r="I51" s="96" t="n"/>
      <c r="J51" s="102" t="n"/>
      <c r="K51" s="12" t="n"/>
      <c r="L51" s="12" t="n"/>
    </row>
    <row r="52" ht="18.5" customFormat="1" customHeight="1" s="22">
      <c r="A52" s="17">
        <f>IF(C52="","",COUNTA(($C$8:C52)))</f>
        <v/>
      </c>
      <c r="B52" s="32" t="inlineStr">
        <is>
          <t>Concrete Slab</t>
        </is>
      </c>
      <c r="C52" s="93" t="n"/>
      <c r="D52" s="55" t="n"/>
      <c r="E52" s="94" t="n"/>
      <c r="F52" s="94" t="n"/>
      <c r="G52" s="94" t="n"/>
      <c r="H52" s="95" t="n"/>
      <c r="I52" s="96" t="n"/>
      <c r="J52" s="102" t="n"/>
      <c r="K52" s="12" t="n"/>
      <c r="L52" s="12" t="n"/>
    </row>
    <row r="53" ht="15.5" customFormat="1" customHeight="1" s="22">
      <c r="A53" s="17">
        <f>IF(C53="","",COUNTA(($C$8:C53)))</f>
        <v/>
      </c>
      <c r="B53" s="19" t="inlineStr">
        <is>
          <t>4"T Concrete Slab W/ #4 @ 16" O.C.E.W (988 SF)</t>
        </is>
      </c>
      <c r="C53" s="93" t="n">
        <v>12.07555555555556</v>
      </c>
      <c r="D53" s="2" t="inlineStr">
        <is>
          <t>CY</t>
        </is>
      </c>
      <c r="E53" s="94" t="n">
        <v>200</v>
      </c>
      <c r="F53" s="94" t="n">
        <v>650</v>
      </c>
      <c r="G53" s="94">
        <f>C53*E53</f>
        <v/>
      </c>
      <c r="H53" s="95">
        <f>C53*F53</f>
        <v/>
      </c>
      <c r="I53" s="96">
        <f>G53+H53</f>
        <v/>
      </c>
      <c r="J53" s="102" t="n"/>
      <c r="K53" s="12" t="n"/>
      <c r="L53" s="12" t="n"/>
    </row>
    <row r="54" ht="15.5" customFormat="1" customHeight="1" s="22">
      <c r="A54" s="17">
        <f>IF(C54="","",COUNTA(($C$8:C54)))</f>
        <v/>
      </c>
      <c r="B54" s="19" t="inlineStr">
        <is>
          <t>5"T Concrete Slab W/ #4 @ 16" O.C.E.W (432 SF)</t>
        </is>
      </c>
      <c r="C54" s="93" t="n">
        <v>6.72</v>
      </c>
      <c r="D54" s="2" t="inlineStr">
        <is>
          <t>CY</t>
        </is>
      </c>
      <c r="E54" s="94" t="n">
        <v>200</v>
      </c>
      <c r="F54" s="94" t="n">
        <v>650</v>
      </c>
      <c r="G54" s="94">
        <f>C54*E54</f>
        <v/>
      </c>
      <c r="H54" s="95">
        <f>C54*F54</f>
        <v/>
      </c>
      <c r="I54" s="96">
        <f>G54+H54</f>
        <v/>
      </c>
      <c r="J54" s="102" t="n"/>
      <c r="K54" s="12" t="n"/>
      <c r="L54" s="12" t="n"/>
    </row>
    <row r="55" ht="15.5" customFormat="1" customHeight="1" s="22">
      <c r="A55" s="17">
        <f>IF(C55="","",COUNTA(($C$8:C55)))</f>
        <v/>
      </c>
      <c r="B55" s="19" t="n"/>
      <c r="C55" s="93" t="n"/>
      <c r="D55" s="2" t="n"/>
      <c r="E55" s="94" t="n"/>
      <c r="F55" s="94" t="n"/>
      <c r="G55" s="94" t="n"/>
      <c r="H55" s="95" t="n"/>
      <c r="I55" s="96" t="n"/>
      <c r="J55" s="102" t="n"/>
      <c r="K55" s="12" t="n"/>
      <c r="L55" s="12" t="n"/>
    </row>
    <row r="56" ht="18.5" customFormat="1" customHeight="1" s="22">
      <c r="A56" s="17">
        <f>IF(C56="","",COUNTA(($C$8:C56)))</f>
        <v/>
      </c>
      <c r="B56" s="32" t="inlineStr">
        <is>
          <t>Concrete Pilaste</t>
        </is>
      </c>
      <c r="C56" s="93" t="n"/>
      <c r="D56" s="2" t="n"/>
      <c r="E56" s="94" t="n"/>
      <c r="F56" s="94" t="n"/>
      <c r="G56" s="94" t="n"/>
      <c r="H56" s="95" t="n"/>
      <c r="I56" s="96" t="n"/>
      <c r="J56" s="102" t="n"/>
      <c r="K56" s="12" t="n"/>
      <c r="L56" s="12" t="n"/>
    </row>
    <row r="57" ht="15.5" customFormat="1" customHeight="1" s="22">
      <c r="A57" s="17">
        <f>IF(C57="","",COUNTA(($C$8:C57)))</f>
        <v/>
      </c>
      <c r="B57" s="19" t="inlineStr">
        <is>
          <t>1' - 0"Dia x 8"H Concrete Pilaster W/ 4-#4 @ 12" Dowels Hook Parallel To Cont. (9 EA)</t>
        </is>
      </c>
      <c r="C57" s="93" t="n">
        <v>0.175406</v>
      </c>
      <c r="D57" s="2" t="inlineStr">
        <is>
          <t>CY</t>
        </is>
      </c>
      <c r="E57" s="94" t="n">
        <v>200</v>
      </c>
      <c r="F57" s="94" t="n">
        <v>650</v>
      </c>
      <c r="G57" s="94">
        <f>C57*E57</f>
        <v/>
      </c>
      <c r="H57" s="95">
        <f>C57*F57</f>
        <v/>
      </c>
      <c r="I57" s="96">
        <f>G57+H57</f>
        <v/>
      </c>
      <c r="J57" s="102" t="n"/>
      <c r="K57" s="12" t="n"/>
      <c r="L57" s="12" t="n"/>
    </row>
    <row r="58" ht="15.5" customFormat="1" customHeight="1" s="22">
      <c r="A58" s="17">
        <f>IF(C58="","",COUNTA(($C$8:C58)))</f>
        <v/>
      </c>
      <c r="B58" s="19" t="inlineStr"/>
      <c r="C58" s="93" t="n"/>
      <c r="D58" s="55" t="n"/>
      <c r="E58" s="94" t="n"/>
      <c r="F58" s="94" t="n"/>
      <c r="G58" s="94" t="n"/>
      <c r="H58" s="95" t="n"/>
      <c r="I58" s="96" t="n"/>
      <c r="J58" s="102" t="n"/>
      <c r="K58" s="12" t="n"/>
      <c r="L58" s="12" t="n"/>
    </row>
    <row r="59" ht="18.75" customHeight="1">
      <c r="A59" s="17">
        <f>IF(C59="","",COUNTA(($C$8:C59)))</f>
        <v/>
      </c>
      <c r="B59" s="20" t="inlineStr">
        <is>
          <t>Subtotal(Concrete)</t>
        </is>
      </c>
      <c r="C59" s="98" t="n"/>
      <c r="D59" s="35" t="n"/>
      <c r="E59" s="35" t="n"/>
      <c r="F59" s="35" t="n"/>
      <c r="G59" s="35" t="n"/>
      <c r="H59" s="99" t="n"/>
      <c r="I59" s="100" t="n"/>
      <c r="J59" s="101">
        <f>SUM(I27:I59)</f>
        <v/>
      </c>
      <c r="K59" s="12" t="n"/>
      <c r="L59" s="12" t="n"/>
    </row>
    <row r="60" ht="35.15" customHeight="1">
      <c r="A60" s="17">
        <f>IF(C60="","",COUNTA(($C$8:C60)))</f>
        <v/>
      </c>
      <c r="B60" s="30" t="inlineStr">
        <is>
          <t>Division 05— Metals</t>
        </is>
      </c>
      <c r="C60" s="66" t="n"/>
      <c r="D60" s="91" t="n"/>
      <c r="E60" s="91" t="n"/>
      <c r="F60" s="91" t="n"/>
      <c r="G60" s="91" t="n"/>
      <c r="H60" s="91" t="n"/>
      <c r="I60" s="91" t="n"/>
      <c r="J60" s="92" t="n"/>
      <c r="K60" s="12" t="n"/>
      <c r="L60" s="12" t="n"/>
    </row>
    <row r="61" ht="18.5" customFormat="1" customHeight="1" s="22">
      <c r="A61" s="17">
        <f>IF(C61="","",COUNTA(($C$8:C61)))</f>
        <v/>
      </c>
      <c r="B61" s="32" t="inlineStr">
        <is>
          <t>Misc Matel</t>
        </is>
      </c>
      <c r="C61" s="93" t="n"/>
      <c r="D61" s="55" t="n"/>
      <c r="E61" s="94" t="n"/>
      <c r="F61" s="94" t="n"/>
      <c r="G61" s="94" t="n"/>
      <c r="H61" s="95" t="n"/>
      <c r="I61" s="96" t="n"/>
      <c r="J61" s="102" t="n"/>
      <c r="K61" s="12" t="n"/>
      <c r="L61" s="12" t="n"/>
    </row>
    <row r="62" ht="15.5" customFormat="1" customHeight="1" s="22">
      <c r="A62" s="17">
        <f>IF(C62="","",COUNTA(($C$8:C62)))</f>
        <v/>
      </c>
      <c r="B62" s="19" t="inlineStr">
        <is>
          <t>Plates, Nails</t>
        </is>
      </c>
      <c r="C62" s="93" t="n">
        <v>1</v>
      </c>
      <c r="D62" s="55" t="inlineStr">
        <is>
          <t>LS</t>
        </is>
      </c>
      <c r="E62" s="94" t="n">
        <v>10000</v>
      </c>
      <c r="F62" s="94" t="n">
        <v>12000</v>
      </c>
      <c r="G62" s="94">
        <f>C62*E62</f>
        <v/>
      </c>
      <c r="H62" s="95">
        <f>C62*F62</f>
        <v/>
      </c>
      <c r="I62" s="96">
        <f>G62+H62</f>
        <v/>
      </c>
      <c r="J62" s="102" t="n"/>
      <c r="K62" s="12" t="n"/>
      <c r="L62" s="12" t="n"/>
    </row>
    <row r="63" ht="15.5" customFormat="1" customHeight="1" s="22">
      <c r="A63" s="17">
        <f>IF(C63="","",COUNTA(($C$8:C63)))</f>
        <v/>
      </c>
      <c r="B63" s="19" t="inlineStr"/>
      <c r="C63" s="93" t="n"/>
      <c r="D63" s="55" t="n"/>
      <c r="E63" s="94" t="n"/>
      <c r="F63" s="94" t="n"/>
      <c r="G63" s="94" t="n"/>
      <c r="H63" s="95" t="n"/>
      <c r="I63" s="96" t="n"/>
      <c r="J63" s="102" t="n"/>
      <c r="K63" s="12" t="n"/>
      <c r="L63" s="12" t="n"/>
    </row>
    <row r="64" ht="18.5" customFormat="1" customHeight="1" s="22">
      <c r="A64" s="17">
        <f>IF(C64="","",COUNTA(($C$8:C64)))</f>
        <v/>
      </c>
      <c r="B64" s="32" t="inlineStr">
        <is>
          <t>Metal Post</t>
        </is>
      </c>
      <c r="C64" s="93" t="n"/>
      <c r="D64" s="55" t="n"/>
      <c r="E64" s="94" t="n"/>
      <c r="F64" s="94" t="n"/>
      <c r="G64" s="94" t="n"/>
      <c r="H64" s="95" t="n"/>
      <c r="I64" s="96" t="n"/>
      <c r="J64" s="102" t="n"/>
      <c r="K64" s="12" t="n"/>
      <c r="L64" s="12" t="n"/>
    </row>
    <row r="65" ht="15.5" customFormat="1" customHeight="1" s="22">
      <c r="A65" s="17">
        <f>IF(C65="","",COUNTA(($C$8:C65)))</f>
        <v/>
      </c>
      <c r="B65" s="19" t="inlineStr">
        <is>
          <t>MST37 Strap @ 4 x 4 Post BM</t>
        </is>
      </c>
      <c r="C65" s="93" t="n">
        <v>13</v>
      </c>
      <c r="D65" s="55" t="inlineStr">
        <is>
          <t>EA</t>
        </is>
      </c>
      <c r="E65" s="94" t="n">
        <v>20</v>
      </c>
      <c r="F65" s="94" t="n">
        <v>35</v>
      </c>
      <c r="G65" s="94">
        <f>C65*E65</f>
        <v/>
      </c>
      <c r="H65" s="95">
        <f>C65*F65</f>
        <v/>
      </c>
      <c r="I65" s="96">
        <f>G65+H65</f>
        <v/>
      </c>
      <c r="J65" s="102" t="n"/>
      <c r="K65" s="12" t="n"/>
      <c r="L65" s="12" t="n"/>
    </row>
    <row r="66" ht="15.5" customFormat="1" customHeight="1" s="22">
      <c r="A66" s="17">
        <f>IF(C66="","",COUNTA(($C$8:C66)))</f>
        <v/>
      </c>
      <c r="B66" s="19" t="inlineStr">
        <is>
          <t>MST37 Strap @ 4 x 8 Post To BM. Below</t>
        </is>
      </c>
      <c r="C66" s="93" t="n">
        <v>8</v>
      </c>
      <c r="D66" s="55" t="inlineStr">
        <is>
          <t>EA</t>
        </is>
      </c>
      <c r="E66" s="94" t="n">
        <v>20</v>
      </c>
      <c r="F66" s="94" t="n">
        <v>35</v>
      </c>
      <c r="G66" s="94">
        <f>C66*E66</f>
        <v/>
      </c>
      <c r="H66" s="95">
        <f>C66*F66</f>
        <v/>
      </c>
      <c r="I66" s="96">
        <f>G66+H66</f>
        <v/>
      </c>
      <c r="J66" s="102" t="n"/>
      <c r="K66" s="12" t="n"/>
      <c r="L66" s="12" t="n"/>
    </row>
    <row r="67" ht="15.5" customFormat="1" customHeight="1" s="22">
      <c r="A67" s="17">
        <f>IF(C67="","",COUNTA(($C$8:C67)))</f>
        <v/>
      </c>
      <c r="B67" s="19" t="n"/>
      <c r="C67" s="93" t="n"/>
      <c r="D67" s="55" t="n"/>
      <c r="E67" s="94" t="n"/>
      <c r="F67" s="94" t="n"/>
      <c r="G67" s="94" t="n"/>
      <c r="H67" s="95" t="n"/>
      <c r="I67" s="96" t="n"/>
      <c r="J67" s="102" t="n"/>
      <c r="K67" s="12" t="n"/>
      <c r="L67" s="12" t="n"/>
    </row>
    <row r="68" ht="18.5" customFormat="1" customHeight="1" s="22">
      <c r="A68" s="17">
        <f>IF(C68="","",COUNTA(($C$8:C68)))</f>
        <v/>
      </c>
      <c r="B68" s="32" t="inlineStr">
        <is>
          <t>Hangers</t>
        </is>
      </c>
      <c r="C68" s="93" t="n"/>
      <c r="D68" s="55" t="n"/>
      <c r="E68" s="94" t="n"/>
      <c r="F68" s="94" t="n"/>
      <c r="G68" s="94" t="n"/>
      <c r="H68" s="95" t="n"/>
      <c r="I68" s="96" t="n"/>
      <c r="J68" s="102" t="n"/>
      <c r="K68" s="12" t="n"/>
      <c r="L68" s="12" t="n"/>
    </row>
    <row r="69" ht="15.5" customFormat="1" customHeight="1" s="22">
      <c r="A69" s="17">
        <f>IF(C69="","",COUNTA(($C$8:C69)))</f>
        <v/>
      </c>
      <c r="B69" s="19" t="inlineStr">
        <is>
          <t>Hanger</t>
        </is>
      </c>
      <c r="C69" s="93" t="n">
        <v>63</v>
      </c>
      <c r="D69" s="55" t="inlineStr">
        <is>
          <t>EA</t>
        </is>
      </c>
      <c r="E69" s="94" t="n">
        <v>20</v>
      </c>
      <c r="F69" s="94" t="n">
        <v>45</v>
      </c>
      <c r="G69" s="94">
        <f>C69*E69</f>
        <v/>
      </c>
      <c r="H69" s="95">
        <f>C69*F69</f>
        <v/>
      </c>
      <c r="I69" s="96">
        <f>G69+H69</f>
        <v/>
      </c>
      <c r="J69" s="102" t="n"/>
      <c r="K69" s="12" t="n"/>
      <c r="L69" s="12" t="n"/>
    </row>
    <row r="70" ht="15.5" customFormat="1" customHeight="1" s="22">
      <c r="A70" s="17">
        <f>IF(C70="","",COUNTA(($C$8:C70)))</f>
        <v/>
      </c>
      <c r="B70" s="19" t="n"/>
      <c r="C70" s="93" t="n"/>
      <c r="D70" s="55" t="n"/>
      <c r="E70" s="94" t="n"/>
      <c r="F70" s="94" t="n"/>
      <c r="G70" s="94" t="n"/>
      <c r="H70" s="95" t="n"/>
      <c r="I70" s="96" t="n"/>
      <c r="J70" s="102" t="n"/>
      <c r="K70" s="12" t="n"/>
      <c r="L70" s="12" t="n"/>
    </row>
    <row r="71" ht="18.5" customFormat="1" customHeight="1" s="22">
      <c r="A71" s="17">
        <f>IF(C71="","",COUNTA(($C$8:C71)))</f>
        <v/>
      </c>
      <c r="B71" s="32" t="inlineStr">
        <is>
          <t>Metal Strap</t>
        </is>
      </c>
      <c r="C71" s="93" t="n"/>
      <c r="D71" s="55" t="n"/>
      <c r="E71" s="94" t="n"/>
      <c r="F71" s="94" t="n"/>
      <c r="G71" s="94" t="n"/>
      <c r="H71" s="95" t="n"/>
      <c r="I71" s="96" t="n"/>
      <c r="J71" s="102" t="n"/>
      <c r="K71" s="12" t="n"/>
      <c r="L71" s="12" t="n"/>
    </row>
    <row r="72" ht="15.5" customFormat="1" customHeight="1" s="22">
      <c r="A72" s="17">
        <f>IF(C72="","",COUNTA(($C$8:C72)))</f>
        <v/>
      </c>
      <c r="B72" s="19" t="inlineStr">
        <is>
          <t>SSTB24 FND Anchor</t>
        </is>
      </c>
      <c r="C72" s="93" t="n">
        <v>49</v>
      </c>
      <c r="D72" s="55" t="inlineStr">
        <is>
          <t>EA</t>
        </is>
      </c>
      <c r="E72" s="94" t="n">
        <v>20</v>
      </c>
      <c r="F72" s="94" t="n">
        <v>35</v>
      </c>
      <c r="G72" s="94">
        <f>C72*E72</f>
        <v/>
      </c>
      <c r="H72" s="95">
        <f>C72*F72</f>
        <v/>
      </c>
      <c r="I72" s="96">
        <f>G72+H72</f>
        <v/>
      </c>
      <c r="J72" s="102" t="n"/>
      <c r="K72" s="12" t="n"/>
      <c r="L72" s="12" t="n"/>
    </row>
    <row r="73" ht="15.5" customFormat="1" customHeight="1" s="22">
      <c r="A73" s="17">
        <f>IF(C73="","",COUNTA(($C$8:C73)))</f>
        <v/>
      </c>
      <c r="B73" s="19" t="inlineStr">
        <is>
          <t>ST6236 Strap BM.To Top Pl.</t>
        </is>
      </c>
      <c r="C73" s="93" t="n">
        <v>9</v>
      </c>
      <c r="D73" s="55" t="inlineStr">
        <is>
          <t>LF</t>
        </is>
      </c>
      <c r="E73" s="94" t="n">
        <v>5</v>
      </c>
      <c r="F73" s="94" t="n">
        <v>8</v>
      </c>
      <c r="G73" s="94">
        <f>C73*E73</f>
        <v/>
      </c>
      <c r="H73" s="95">
        <f>C73*F73</f>
        <v/>
      </c>
      <c r="I73" s="96">
        <f>G73+H73</f>
        <v/>
      </c>
      <c r="J73" s="102" t="n"/>
      <c r="K73" s="12" t="n"/>
      <c r="L73" s="12" t="n"/>
    </row>
    <row r="74" ht="15.5" customFormat="1" customHeight="1" s="22">
      <c r="A74" s="17">
        <f>IF(C74="","",COUNTA(($C$8:C74)))</f>
        <v/>
      </c>
      <c r="B74" s="19" t="inlineStr">
        <is>
          <t>LSTA36 Strap @ BM.To BM</t>
        </is>
      </c>
      <c r="C74" s="93" t="n">
        <v>7</v>
      </c>
      <c r="D74" s="55" t="inlineStr">
        <is>
          <t>LF</t>
        </is>
      </c>
      <c r="E74" s="94" t="n">
        <v>5</v>
      </c>
      <c r="F74" s="94" t="n">
        <v>8</v>
      </c>
      <c r="G74" s="94">
        <f>C74*E74</f>
        <v/>
      </c>
      <c r="H74" s="95">
        <f>C74*F74</f>
        <v/>
      </c>
      <c r="I74" s="96">
        <f>G74+H74</f>
        <v/>
      </c>
      <c r="J74" s="102" t="n"/>
      <c r="K74" s="12" t="n"/>
      <c r="L74" s="12" t="n"/>
    </row>
    <row r="75" ht="15.5" customFormat="1" customHeight="1" s="22">
      <c r="A75" s="17">
        <f>IF(C75="","",COUNTA(($C$8:C75)))</f>
        <v/>
      </c>
      <c r="B75" s="19" t="inlineStr">
        <is>
          <t>MST48 Strap @ BM.To Top PL</t>
        </is>
      </c>
      <c r="C75" s="93" t="n">
        <v>9</v>
      </c>
      <c r="D75" s="55" t="inlineStr">
        <is>
          <t>LF</t>
        </is>
      </c>
      <c r="E75" s="94" t="n">
        <v>5</v>
      </c>
      <c r="F75" s="94" t="n">
        <v>8</v>
      </c>
      <c r="G75" s="94">
        <f>C75*E75</f>
        <v/>
      </c>
      <c r="H75" s="95">
        <f>C75*F75</f>
        <v/>
      </c>
      <c r="I75" s="96">
        <f>G75+H75</f>
        <v/>
      </c>
      <c r="J75" s="102" t="n"/>
      <c r="K75" s="12" t="n"/>
      <c r="L75" s="12" t="n"/>
    </row>
    <row r="76" ht="15.5" customFormat="1" customHeight="1" s="22">
      <c r="A76" s="17">
        <f>IF(C76="","",COUNTA(($C$8:C76)))</f>
        <v/>
      </c>
      <c r="B76" s="19" t="n"/>
      <c r="C76" s="93" t="n"/>
      <c r="D76" s="55" t="n"/>
      <c r="E76" s="94" t="n"/>
      <c r="F76" s="94" t="n"/>
      <c r="G76" s="94" t="n"/>
      <c r="H76" s="95" t="n"/>
      <c r="I76" s="96" t="n"/>
      <c r="J76" s="102" t="n"/>
      <c r="K76" s="12" t="n"/>
      <c r="L76" s="12" t="n"/>
    </row>
    <row r="77" ht="18.5" customFormat="1" customHeight="1" s="22">
      <c r="A77" s="17">
        <f>IF(C77="","",COUNTA(($C$8:C77)))</f>
        <v/>
      </c>
      <c r="B77" s="32" t="inlineStr">
        <is>
          <t>Simpson</t>
        </is>
      </c>
      <c r="C77" s="93" t="n"/>
      <c r="D77" s="55" t="n"/>
      <c r="E77" s="94" t="n"/>
      <c r="F77" s="94" t="n"/>
      <c r="G77" s="94" t="n"/>
      <c r="H77" s="95" t="n"/>
      <c r="I77" s="96" t="n"/>
      <c r="J77" s="102" t="n"/>
      <c r="K77" s="12" t="n"/>
      <c r="L77" s="12" t="n"/>
    </row>
    <row r="78" ht="15.5" customFormat="1" customHeight="1" s="22">
      <c r="A78" s="17">
        <f>IF(C78="","",COUNTA(($C$8:C78)))</f>
        <v/>
      </c>
      <c r="B78" s="19" t="inlineStr">
        <is>
          <t>Simp.CS16 x 4'-0" Long Strap @ Side Of Rafter To 4 x Blkg In Wall</t>
        </is>
      </c>
      <c r="C78" s="93" t="n">
        <v>6</v>
      </c>
      <c r="D78" s="55" t="inlineStr">
        <is>
          <t>LF</t>
        </is>
      </c>
      <c r="E78" s="94" t="n">
        <v>5</v>
      </c>
      <c r="F78" s="94" t="n">
        <v>8</v>
      </c>
      <c r="G78" s="94">
        <f>C78*E78</f>
        <v/>
      </c>
      <c r="H78" s="95">
        <f>C78*F78</f>
        <v/>
      </c>
      <c r="I78" s="96">
        <f>G78+H78</f>
        <v/>
      </c>
      <c r="J78" s="102" t="n"/>
      <c r="K78" s="12" t="n"/>
      <c r="L78" s="12" t="n"/>
    </row>
    <row r="79" ht="15.5" customFormat="1" customHeight="1" s="22">
      <c r="A79" s="17">
        <f>IF(C79="","",COUNTA(($C$8:C79)))</f>
        <v/>
      </c>
      <c r="B79" s="19" t="inlineStr">
        <is>
          <t>Simp.CS16 x 8'-0" Strap @ Beam To Beam</t>
        </is>
      </c>
      <c r="C79" s="93" t="n">
        <v>21</v>
      </c>
      <c r="D79" s="55" t="inlineStr">
        <is>
          <t>LF</t>
        </is>
      </c>
      <c r="E79" s="94" t="n">
        <v>5</v>
      </c>
      <c r="F79" s="94" t="n">
        <v>8</v>
      </c>
      <c r="G79" s="94">
        <f>C79*E79</f>
        <v/>
      </c>
      <c r="H79" s="95">
        <f>C79*F79</f>
        <v/>
      </c>
      <c r="I79" s="96">
        <f>G79+H79</f>
        <v/>
      </c>
      <c r="J79" s="102" t="n"/>
      <c r="K79" s="12" t="n"/>
      <c r="L79" s="12" t="n"/>
    </row>
    <row r="80" ht="15.5" customFormat="1" customHeight="1" s="22">
      <c r="A80" s="17">
        <f>IF(C80="","",COUNTA(($C$8:C80)))</f>
        <v/>
      </c>
      <c r="B80" s="19" t="inlineStr">
        <is>
          <t>Simp.ST6236 Strap @ Rafter To Top Pl</t>
        </is>
      </c>
      <c r="C80" s="93" t="n">
        <v>21</v>
      </c>
      <c r="D80" s="55" t="inlineStr">
        <is>
          <t>LF</t>
        </is>
      </c>
      <c r="E80" s="94" t="n">
        <v>5</v>
      </c>
      <c r="F80" s="94" t="n">
        <v>8</v>
      </c>
      <c r="G80" s="94">
        <f>C80*E80</f>
        <v/>
      </c>
      <c r="H80" s="95">
        <f>C80*F80</f>
        <v/>
      </c>
      <c r="I80" s="96">
        <f>G80+H80</f>
        <v/>
      </c>
      <c r="J80" s="102" t="n"/>
      <c r="K80" s="12" t="n"/>
      <c r="L80" s="12" t="n"/>
    </row>
    <row r="81" ht="15.5" customFormat="1" customHeight="1" s="22">
      <c r="A81" s="17">
        <f>IF(C81="","",COUNTA(($C$8:C81)))</f>
        <v/>
      </c>
      <c r="B81" s="19" t="inlineStr">
        <is>
          <t>Simp.ST6224 Strap @ Rafter To Top Pl</t>
        </is>
      </c>
      <c r="C81" s="93" t="n">
        <v>4</v>
      </c>
      <c r="D81" s="55" t="inlineStr">
        <is>
          <t>LF</t>
        </is>
      </c>
      <c r="E81" s="94" t="n">
        <v>5</v>
      </c>
      <c r="F81" s="94" t="n">
        <v>8</v>
      </c>
      <c r="G81" s="94">
        <f>C81*E81</f>
        <v/>
      </c>
      <c r="H81" s="95">
        <f>C81*F81</f>
        <v/>
      </c>
      <c r="I81" s="96">
        <f>G81+H81</f>
        <v/>
      </c>
      <c r="J81" s="102" t="n"/>
      <c r="K81" s="12" t="n"/>
      <c r="L81" s="12" t="n"/>
    </row>
    <row r="82" ht="15.5" customFormat="1" customHeight="1" s="22">
      <c r="A82" s="17">
        <f>IF(C82="","",COUNTA(($C$8:C82)))</f>
        <v/>
      </c>
      <c r="B82" s="19" t="inlineStr">
        <is>
          <t xml:space="preserve">ST 6236 Strap @ Rafter </t>
        </is>
      </c>
      <c r="C82" s="93" t="n">
        <v>18</v>
      </c>
      <c r="D82" s="55" t="inlineStr">
        <is>
          <t>LF</t>
        </is>
      </c>
      <c r="E82" s="94" t="n">
        <v>5</v>
      </c>
      <c r="F82" s="94" t="n">
        <v>8</v>
      </c>
      <c r="G82" s="94">
        <f>C82*E82</f>
        <v/>
      </c>
      <c r="H82" s="95">
        <f>C82*F82</f>
        <v/>
      </c>
      <c r="I82" s="96">
        <f>G82+H82</f>
        <v/>
      </c>
      <c r="J82" s="102" t="n"/>
      <c r="K82" s="12" t="n"/>
      <c r="L82" s="12" t="n"/>
    </row>
    <row r="83" ht="15.5" customFormat="1" customHeight="1" s="22">
      <c r="A83" s="17">
        <f>IF(C83="","",COUNTA(($C$8:C83)))</f>
        <v/>
      </c>
      <c r="B83" s="19" t="inlineStr">
        <is>
          <t>Simp ST6224 Strap @ Top PL To Top Pl</t>
        </is>
      </c>
      <c r="C83" s="93" t="n">
        <v>21</v>
      </c>
      <c r="D83" s="55" t="inlineStr">
        <is>
          <t>LF</t>
        </is>
      </c>
      <c r="E83" s="94" t="n">
        <v>5</v>
      </c>
      <c r="F83" s="94" t="n">
        <v>8</v>
      </c>
      <c r="G83" s="94">
        <f>C83*E83</f>
        <v/>
      </c>
      <c r="H83" s="95">
        <f>C83*F83</f>
        <v/>
      </c>
      <c r="I83" s="96">
        <f>G83+H83</f>
        <v/>
      </c>
      <c r="J83" s="102" t="n"/>
      <c r="K83" s="12" t="n"/>
      <c r="L83" s="12" t="n"/>
    </row>
    <row r="84" ht="15.5" customFormat="1" customHeight="1" s="22">
      <c r="A84" s="17">
        <f>IF(C84="","",COUNTA(($C$8:C84)))</f>
        <v/>
      </c>
      <c r="B84" s="19" t="inlineStr">
        <is>
          <t>Simp.ST6236 Strap @ RAfter TO Top PL</t>
        </is>
      </c>
      <c r="C84" s="93" t="n">
        <v>4</v>
      </c>
      <c r="D84" s="55" t="inlineStr">
        <is>
          <t>LF</t>
        </is>
      </c>
      <c r="E84" s="94" t="n">
        <v>5</v>
      </c>
      <c r="F84" s="94" t="n">
        <v>8</v>
      </c>
      <c r="G84" s="94">
        <f>C84*E84</f>
        <v/>
      </c>
      <c r="H84" s="95">
        <f>C84*F84</f>
        <v/>
      </c>
      <c r="I84" s="96">
        <f>G84+H84</f>
        <v/>
      </c>
      <c r="J84" s="102" t="n"/>
      <c r="K84" s="12" t="n"/>
      <c r="L84" s="12" t="n"/>
    </row>
    <row r="85" ht="15.5" customFormat="1" customHeight="1" s="22">
      <c r="A85" s="17">
        <f>IF(C85="","",COUNTA(($C$8:C85)))</f>
        <v/>
      </c>
      <c r="B85" s="19" t="n"/>
      <c r="C85" s="93" t="n"/>
      <c r="D85" s="55" t="n"/>
      <c r="E85" s="94" t="n"/>
      <c r="F85" s="94" t="n"/>
      <c r="G85" s="94" t="n"/>
      <c r="H85" s="95" t="n"/>
      <c r="I85" s="96" t="n"/>
      <c r="J85" s="102" t="n"/>
      <c r="K85" s="12" t="n"/>
      <c r="L85" s="12" t="n"/>
    </row>
    <row r="86" ht="18.5" customFormat="1" customHeight="1" s="22">
      <c r="A86" s="17">
        <f>IF(C86="","",COUNTA(($C$8:C86)))</f>
        <v/>
      </c>
      <c r="B86" s="32" t="inlineStr">
        <is>
          <t>Metal Column</t>
        </is>
      </c>
      <c r="C86" s="93" t="n"/>
      <c r="D86" s="55" t="n"/>
      <c r="E86" s="94" t="n"/>
      <c r="F86" s="94" t="n"/>
      <c r="G86" s="94" t="n"/>
      <c r="H86" s="95" t="n"/>
      <c r="I86" s="96" t="n"/>
      <c r="J86" s="102" t="n"/>
      <c r="K86" s="12" t="n"/>
      <c r="L86" s="12" t="n"/>
    </row>
    <row r="87" ht="15.5" customFormat="1" customHeight="1" s="22">
      <c r="A87" s="17">
        <f>IF(C87="","",COUNTA(($C$8:C87)))</f>
        <v/>
      </c>
      <c r="B87" s="19" t="inlineStr">
        <is>
          <t>W 16 x 31 Steel Column (2 EA)</t>
        </is>
      </c>
      <c r="C87" s="93" t="n">
        <v>317.6</v>
      </c>
      <c r="D87" s="55" t="inlineStr">
        <is>
          <t>LBS</t>
        </is>
      </c>
      <c r="E87" s="94" t="n">
        <v>0.8</v>
      </c>
      <c r="F87" s="94" t="n">
        <v>2.2</v>
      </c>
      <c r="G87" s="94">
        <f>C87*E87</f>
        <v/>
      </c>
      <c r="H87" s="95">
        <f>C87*F87</f>
        <v/>
      </c>
      <c r="I87" s="96">
        <f>G87+H87</f>
        <v/>
      </c>
      <c r="J87" s="102" t="n"/>
      <c r="K87" s="12" t="n"/>
      <c r="L87" s="12" t="n"/>
    </row>
    <row r="88" ht="15.5" customFormat="1" customHeight="1" s="22">
      <c r="A88" s="17">
        <f>IF(C88="","",COUNTA(($C$8:C88)))</f>
        <v/>
      </c>
      <c r="B88" s="19" t="inlineStr">
        <is>
          <t>W 10 x 30 Steel Column (2 EA)</t>
        </is>
      </c>
      <c r="C88" s="93" t="n">
        <v>209.4</v>
      </c>
      <c r="D88" s="55" t="inlineStr">
        <is>
          <t>LBS</t>
        </is>
      </c>
      <c r="E88" s="94" t="n">
        <v>0.8</v>
      </c>
      <c r="F88" s="94" t="n">
        <v>2.2</v>
      </c>
      <c r="G88" s="94">
        <f>C88*E88</f>
        <v/>
      </c>
      <c r="H88" s="95">
        <f>C88*F88</f>
        <v/>
      </c>
      <c r="I88" s="96">
        <f>G88+H88</f>
        <v/>
      </c>
      <c r="J88" s="102" t="n"/>
      <c r="K88" s="12" t="n"/>
      <c r="L88" s="12" t="n"/>
    </row>
    <row r="89" ht="31" customFormat="1" customHeight="1" s="22">
      <c r="A89" s="17">
        <f>IF(C89="","",COUNTA(($C$8:C89)))</f>
        <v/>
      </c>
      <c r="B89" s="19" t="inlineStr">
        <is>
          <t>6"D - HSS6 x 0.375 STL.Column Yield Strength Fy=46 Ksi Provide 12" SQ x 3/4" T STL.Base Plate W/ (4) SSTB16 Found.Anchor</t>
        </is>
      </c>
      <c r="C89" s="93" t="n">
        <v>4</v>
      </c>
      <c r="D89" s="55" t="inlineStr">
        <is>
          <t>EA</t>
        </is>
      </c>
      <c r="E89" s="94" t="n">
        <v>90</v>
      </c>
      <c r="F89" s="94" t="n">
        <v>200</v>
      </c>
      <c r="G89" s="94">
        <f>C89*E89</f>
        <v/>
      </c>
      <c r="H89" s="95">
        <f>C89*F89</f>
        <v/>
      </c>
      <c r="I89" s="96">
        <f>G89+H89</f>
        <v/>
      </c>
      <c r="J89" s="102" t="n"/>
      <c r="K89" s="12" t="n"/>
      <c r="L89" s="12" t="n"/>
    </row>
    <row r="90" ht="15.5" customFormat="1" customHeight="1" s="22">
      <c r="A90" s="17">
        <f>IF(C90="","",COUNTA(($C$8:C90)))</f>
        <v/>
      </c>
      <c r="B90" s="19" t="inlineStr">
        <is>
          <t>5" SQ HHS5 x 5 1/4 Steel Tube Column @ 36" SQ x 18"T Conc.FTG. W/ 4-#5 Bot.EA W/ 14" SQ.Conc.Pilaster</t>
        </is>
      </c>
      <c r="C90" s="93" t="n">
        <v>2</v>
      </c>
      <c r="D90" s="55" t="inlineStr">
        <is>
          <t>EA</t>
        </is>
      </c>
      <c r="E90" s="94" t="n">
        <v>90</v>
      </c>
      <c r="F90" s="94" t="n">
        <v>170</v>
      </c>
      <c r="G90" s="94">
        <f>C90*E90</f>
        <v/>
      </c>
      <c r="H90" s="95">
        <f>C90*F90</f>
        <v/>
      </c>
      <c r="I90" s="96">
        <f>G90+H90</f>
        <v/>
      </c>
      <c r="J90" s="102" t="n"/>
      <c r="K90" s="12" t="n"/>
      <c r="L90" s="12" t="n"/>
    </row>
    <row r="91" ht="31" customFormat="1" customHeight="1" s="22">
      <c r="A91" s="17">
        <f>IF(C91="","",COUNTA(($C$8:C91)))</f>
        <v/>
      </c>
      <c r="B91" s="19" t="inlineStr">
        <is>
          <t>6"D - HSS6 x 0.375 STL.Column Yield Strength Fy=46 Ksi Provide 12" SQ x 3/4" T STL.Base Plate W/ (4) SSTB16 Found.Anchor</t>
        </is>
      </c>
      <c r="C91" s="93" t="n">
        <v>4</v>
      </c>
      <c r="D91" s="55" t="inlineStr">
        <is>
          <t>EA</t>
        </is>
      </c>
      <c r="E91" s="94" t="n">
        <v>90</v>
      </c>
      <c r="F91" s="94" t="n">
        <v>200</v>
      </c>
      <c r="G91" s="94">
        <f>C91*E91</f>
        <v/>
      </c>
      <c r="H91" s="95">
        <f>C91*F91</f>
        <v/>
      </c>
      <c r="I91" s="96">
        <f>G91+H91</f>
        <v/>
      </c>
      <c r="J91" s="102" t="n"/>
      <c r="K91" s="12" t="n"/>
      <c r="L91" s="12" t="n"/>
    </row>
    <row r="92" ht="15.5" customFormat="1" customHeight="1" s="22">
      <c r="A92" s="17">
        <f>IF(C92="","",COUNTA(($C$8:C92)))</f>
        <v/>
      </c>
      <c r="B92" s="19" t="inlineStr"/>
      <c r="C92" s="93" t="n"/>
      <c r="D92" s="55" t="n"/>
      <c r="E92" s="94" t="n"/>
      <c r="F92" s="94" t="n"/>
      <c r="G92" s="94" t="n"/>
      <c r="H92" s="95" t="n"/>
      <c r="I92" s="96" t="n"/>
      <c r="J92" s="102" t="n"/>
      <c r="K92" s="12" t="n"/>
      <c r="L92" s="12" t="n"/>
    </row>
    <row r="93" ht="18.5" customFormat="1" customHeight="1" s="22">
      <c r="A93" s="17">
        <f>IF(C93="","",COUNTA(($C$8:C93)))</f>
        <v/>
      </c>
      <c r="B93" s="32" t="inlineStr">
        <is>
          <t>Steel Beam</t>
        </is>
      </c>
      <c r="C93" s="93" t="n"/>
      <c r="D93" s="55" t="n"/>
      <c r="E93" s="94" t="n"/>
      <c r="F93" s="94" t="n"/>
      <c r="G93" s="94" t="n"/>
      <c r="H93" s="95" t="n"/>
      <c r="I93" s="96" t="n"/>
      <c r="J93" s="102" t="n"/>
      <c r="K93" s="12" t="n"/>
      <c r="L93" s="12" t="n"/>
    </row>
    <row r="94" ht="15.5" customFormat="1" customHeight="1" s="22">
      <c r="A94" s="17">
        <f>IF(C94="","",COUNTA(($C$8:C94)))</f>
        <v/>
      </c>
      <c r="B94" s="19" t="inlineStr">
        <is>
          <t>W 8 x 24 Steel Beam (45 LF)</t>
        </is>
      </c>
      <c r="C94" s="93" t="n">
        <v>356.85</v>
      </c>
      <c r="D94" s="55" t="inlineStr">
        <is>
          <t>LBS</t>
        </is>
      </c>
      <c r="E94" s="94" t="n">
        <v>0.8</v>
      </c>
      <c r="F94" s="94" t="n">
        <v>2.2</v>
      </c>
      <c r="G94" s="94">
        <f>C94*E94</f>
        <v/>
      </c>
      <c r="H94" s="95">
        <f>C94*F94</f>
        <v/>
      </c>
      <c r="I94" s="96">
        <f>G94+H94</f>
        <v/>
      </c>
      <c r="J94" s="102" t="n"/>
      <c r="K94" s="12" t="n"/>
      <c r="L94" s="12" t="n"/>
    </row>
    <row r="95" ht="15.5" customFormat="1" customHeight="1" s="22">
      <c r="A95" s="17">
        <f>IF(C95="","",COUNTA(($C$8:C95)))</f>
        <v/>
      </c>
      <c r="B95" s="19" t="inlineStr">
        <is>
          <t>W 12 x 35 Steel Beam (42 LF)</t>
        </is>
      </c>
      <c r="C95" s="93" t="n">
        <v>525</v>
      </c>
      <c r="D95" s="55" t="inlineStr">
        <is>
          <t>LBS</t>
        </is>
      </c>
      <c r="E95" s="94" t="n">
        <v>0.8</v>
      </c>
      <c r="F95" s="94" t="n">
        <v>2.2</v>
      </c>
      <c r="G95" s="94">
        <f>C95*E95</f>
        <v/>
      </c>
      <c r="H95" s="95">
        <f>C95*F95</f>
        <v/>
      </c>
      <c r="I95" s="96">
        <f>G95+H95</f>
        <v/>
      </c>
      <c r="J95" s="102" t="n"/>
      <c r="K95" s="12" t="n"/>
      <c r="L95" s="12" t="n"/>
    </row>
    <row r="96" ht="15.5" customFormat="1" customHeight="1" s="22">
      <c r="A96" s="17">
        <f>IF(C96="","",COUNTA(($C$8:C96)))</f>
        <v/>
      </c>
      <c r="B96" s="19" t="inlineStr">
        <is>
          <t>W16 x 26 Steel Moment Frame (14 LF)</t>
        </is>
      </c>
      <c r="C96" s="93" t="n">
        <v>219.66</v>
      </c>
      <c r="D96" s="55" t="inlineStr">
        <is>
          <t>LBS</t>
        </is>
      </c>
      <c r="E96" s="94" t="n">
        <v>0.8</v>
      </c>
      <c r="F96" s="94" t="n">
        <v>2.2</v>
      </c>
      <c r="G96" s="94">
        <f>C96*E96</f>
        <v/>
      </c>
      <c r="H96" s="95">
        <f>C96*F96</f>
        <v/>
      </c>
      <c r="I96" s="96">
        <f>G96+H96</f>
        <v/>
      </c>
      <c r="J96" s="102" t="n"/>
      <c r="K96" s="12" t="n"/>
      <c r="L96" s="12" t="n"/>
    </row>
    <row r="97" ht="15.5" customFormat="1" customHeight="1" s="22">
      <c r="A97" s="17">
        <f>IF(C97="","",COUNTA(($C$8:C97)))</f>
        <v/>
      </c>
      <c r="B97" s="19" t="inlineStr">
        <is>
          <t>W6 x 16 Steel Moment Frame (14 LF)</t>
        </is>
      </c>
      <c r="C97" s="93" t="n">
        <v>87.92</v>
      </c>
      <c r="D97" s="55" t="inlineStr">
        <is>
          <t>LBS</t>
        </is>
      </c>
      <c r="E97" s="94" t="n">
        <v>0.8</v>
      </c>
      <c r="F97" s="94" t="n">
        <v>2.2</v>
      </c>
      <c r="G97" s="94">
        <f>C97*E97</f>
        <v/>
      </c>
      <c r="H97" s="95">
        <f>C97*F97</f>
        <v/>
      </c>
      <c r="I97" s="96">
        <f>G97+H97</f>
        <v/>
      </c>
      <c r="J97" s="102" t="n"/>
      <c r="K97" s="12" t="n"/>
      <c r="L97" s="12" t="n"/>
    </row>
    <row r="98" ht="15.5" customFormat="1" customHeight="1" s="22">
      <c r="A98" s="17">
        <f>IF(C98="","",COUNTA(($C$8:C98)))</f>
        <v/>
      </c>
      <c r="B98" s="19" t="inlineStr">
        <is>
          <t>W8 x 28 STL BM (21 LF)</t>
        </is>
      </c>
      <c r="C98" s="93" t="n">
        <v>169.26</v>
      </c>
      <c r="D98" s="55" t="inlineStr">
        <is>
          <t>LBS</t>
        </is>
      </c>
      <c r="E98" s="94" t="n">
        <v>0.8</v>
      </c>
      <c r="F98" s="94" t="n">
        <v>2.2</v>
      </c>
      <c r="G98" s="94">
        <f>C98*E98</f>
        <v/>
      </c>
      <c r="H98" s="95">
        <f>C98*F98</f>
        <v/>
      </c>
      <c r="I98" s="96">
        <f>G98+H98</f>
        <v/>
      </c>
      <c r="J98" s="102" t="n"/>
      <c r="K98" s="12" t="n"/>
      <c r="L98" s="12" t="n"/>
    </row>
    <row r="99" ht="15.5" customFormat="1" customHeight="1" s="22">
      <c r="A99" s="17">
        <f>IF(C99="","",COUNTA(($C$8:C99)))</f>
        <v/>
      </c>
      <c r="B99" s="19" t="inlineStr">
        <is>
          <t>W16 x 26 Steel 2-StoeyMoment Frame (14 LF)</t>
        </is>
      </c>
      <c r="C99" s="93" t="n">
        <v>219.66</v>
      </c>
      <c r="D99" s="55" t="inlineStr">
        <is>
          <t>LBS</t>
        </is>
      </c>
      <c r="E99" s="94" t="n">
        <v>0.8</v>
      </c>
      <c r="F99" s="94" t="n">
        <v>2.2</v>
      </c>
      <c r="G99" s="94">
        <f>C99*E99</f>
        <v/>
      </c>
      <c r="H99" s="95">
        <f>C99*F99</f>
        <v/>
      </c>
      <c r="I99" s="96">
        <f>G99+H99</f>
        <v/>
      </c>
      <c r="J99" s="102" t="n"/>
      <c r="K99" s="12" t="n"/>
      <c r="L99" s="12" t="n"/>
    </row>
    <row r="100" ht="15.5" customFormat="1" customHeight="1" s="22">
      <c r="A100" s="17">
        <f>IF(C100="","",COUNTA(($C$8:C100)))</f>
        <v/>
      </c>
      <c r="B100" s="19" t="n"/>
      <c r="C100" s="93" t="n"/>
      <c r="D100" s="55" t="n"/>
      <c r="E100" s="94" t="n"/>
      <c r="F100" s="94" t="n"/>
      <c r="G100" s="94" t="n"/>
      <c r="H100" s="95" t="n"/>
      <c r="I100" s="96" t="n"/>
      <c r="J100" s="102" t="n"/>
      <c r="K100" s="12" t="n"/>
      <c r="L100" s="12" t="n"/>
    </row>
    <row r="101" ht="18.75" customHeight="1">
      <c r="A101" s="17">
        <f>IF(C101="","",COUNTA(($C$8:C101)))</f>
        <v/>
      </c>
      <c r="B101" s="20" t="inlineStr">
        <is>
          <t>Subtotal(Metals)</t>
        </is>
      </c>
      <c r="C101" s="98" t="n"/>
      <c r="D101" s="35" t="n"/>
      <c r="E101" s="35" t="n"/>
      <c r="F101" s="35" t="n"/>
      <c r="G101" s="35" t="n"/>
      <c r="H101" s="99" t="n"/>
      <c r="I101" s="100" t="n"/>
      <c r="J101" s="101">
        <f>SUM(I62:I101)</f>
        <v/>
      </c>
      <c r="K101" s="12" t="n"/>
      <c r="L101" s="12" t="n"/>
    </row>
    <row r="102" ht="35.15" customHeight="1">
      <c r="A102" s="17">
        <f>IF(C102="","",COUNTA(($C$8:C102)))</f>
        <v/>
      </c>
      <c r="B102" s="30" t="inlineStr">
        <is>
          <t>Division 06— Wood &amp; Plastics</t>
        </is>
      </c>
      <c r="C102" s="66" t="n"/>
      <c r="D102" s="91" t="n"/>
      <c r="E102" s="91" t="n"/>
      <c r="F102" s="91" t="n"/>
      <c r="G102" s="91" t="n"/>
      <c r="H102" s="91" t="n"/>
      <c r="I102" s="91" t="n"/>
      <c r="J102" s="92" t="n"/>
      <c r="K102" s="12" t="n"/>
      <c r="L102" s="12" t="n"/>
    </row>
    <row r="103" ht="18.5" customFormat="1" customHeight="1" s="22">
      <c r="A103" s="17">
        <f>IF(C103="","",COUNTA(($C$8:C103)))</f>
        <v/>
      </c>
      <c r="B103" s="32" t="inlineStr">
        <is>
          <t>Wall Framing</t>
        </is>
      </c>
      <c r="C103" s="93" t="n"/>
      <c r="D103" s="55" t="n"/>
      <c r="E103" s="94" t="n"/>
      <c r="F103" s="94" t="n"/>
      <c r="G103" s="94" t="n"/>
      <c r="H103" s="95" t="n"/>
      <c r="I103" s="96" t="n"/>
      <c r="J103" s="102" t="n"/>
      <c r="K103" s="12" t="n"/>
      <c r="L103" s="12" t="n"/>
    </row>
    <row r="104" ht="18.5" customFormat="1" customHeight="1" s="22">
      <c r="A104" s="17">
        <f>IF(C104="","",COUNTA(($C$8:C104)))</f>
        <v/>
      </c>
      <c r="B104" s="64" t="inlineStr">
        <is>
          <t xml:space="preserve">1St Floor </t>
        </is>
      </c>
      <c r="C104" s="93" t="n"/>
      <c r="D104" s="55" t="n"/>
      <c r="E104" s="94" t="n"/>
      <c r="F104" s="94" t="n"/>
      <c r="G104" s="94" t="n"/>
      <c r="H104" s="95" t="n"/>
      <c r="I104" s="96" t="n"/>
      <c r="J104" s="102" t="n"/>
      <c r="K104" s="12" t="n"/>
      <c r="L104" s="12" t="n"/>
    </row>
    <row r="105" ht="15.5" customFormat="1" customHeight="1" s="22">
      <c r="A105" s="17">
        <f>IF(C105="","",COUNTA(($C$8:C105)))</f>
        <v/>
      </c>
      <c r="B105" s="19" t="inlineStr">
        <is>
          <t>2x4 Exterior Wood Stud Wall @ 16" O.C. (10' HT) (190 SF)</t>
        </is>
      </c>
      <c r="C105" s="93" t="n">
        <v>142.8571428571428</v>
      </c>
      <c r="D105" s="2" t="inlineStr">
        <is>
          <t>LF</t>
        </is>
      </c>
      <c r="E105" s="94" t="n">
        <v>1</v>
      </c>
      <c r="F105" s="94" t="n">
        <v>2.5</v>
      </c>
      <c r="G105" s="94">
        <f>C105*E105</f>
        <v/>
      </c>
      <c r="H105" s="95">
        <f>C105*F105</f>
        <v/>
      </c>
      <c r="I105" s="96">
        <f>G105+H105</f>
        <v/>
      </c>
      <c r="J105" s="102" t="n"/>
      <c r="K105" s="12" t="n"/>
      <c r="L105" s="12" t="n"/>
    </row>
    <row r="106" ht="15.5" customFormat="1" customHeight="1" s="22">
      <c r="A106" s="17">
        <f>IF(C106="","",COUNTA(($C$8:C106)))</f>
        <v/>
      </c>
      <c r="B106" s="19" t="inlineStr">
        <is>
          <t>Double Top Plate</t>
        </is>
      </c>
      <c r="C106" s="93" t="n">
        <v>38</v>
      </c>
      <c r="D106" s="2" t="inlineStr">
        <is>
          <t>LF</t>
        </is>
      </c>
      <c r="E106" s="94" t="n">
        <v>1</v>
      </c>
      <c r="F106" s="94" t="n">
        <v>2.5</v>
      </c>
      <c r="G106" s="94">
        <f>C106*E106</f>
        <v/>
      </c>
      <c r="H106" s="95">
        <f>C106*F106</f>
        <v/>
      </c>
      <c r="I106" s="96">
        <f>G106+H106</f>
        <v/>
      </c>
      <c r="J106" s="102" t="n"/>
      <c r="K106" s="12" t="n"/>
      <c r="L106" s="12" t="n"/>
    </row>
    <row r="107" ht="15.5" customFormat="1" customHeight="1" s="22">
      <c r="A107" s="17">
        <f>IF(C107="","",COUNTA(($C$8:C107)))</f>
        <v/>
      </c>
      <c r="B107" s="19" t="inlineStr">
        <is>
          <t>Single Bottom Plate</t>
        </is>
      </c>
      <c r="C107" s="93" t="n">
        <v>19</v>
      </c>
      <c r="D107" s="2" t="inlineStr">
        <is>
          <t>LF</t>
        </is>
      </c>
      <c r="E107" s="94" t="n">
        <v>1</v>
      </c>
      <c r="F107" s="94" t="n">
        <v>2.5</v>
      </c>
      <c r="G107" s="94">
        <f>C107*E107</f>
        <v/>
      </c>
      <c r="H107" s="95">
        <f>C107*F107</f>
        <v/>
      </c>
      <c r="I107" s="96">
        <f>G107+H107</f>
        <v/>
      </c>
      <c r="J107" s="102" t="n"/>
      <c r="K107" s="12" t="n"/>
      <c r="L107" s="12" t="n"/>
    </row>
    <row r="108" ht="15.5" customFormat="1" customHeight="1" s="22">
      <c r="A108" s="17">
        <f>IF(C108="","",COUNTA(($C$8:C108)))</f>
        <v/>
      </c>
      <c r="B108" s="19" t="inlineStr">
        <is>
          <t>2x6 Exterior Wood Stud Wall @ 16" O.C. (10' HT) (1640 SF)</t>
        </is>
      </c>
      <c r="C108" s="93" t="n">
        <v>1233.082706766917</v>
      </c>
      <c r="D108" s="2" t="inlineStr">
        <is>
          <t>LF</t>
        </is>
      </c>
      <c r="E108" s="94" t="n">
        <v>1</v>
      </c>
      <c r="F108" s="94" t="n">
        <v>3</v>
      </c>
      <c r="G108" s="94">
        <f>C108*E108</f>
        <v/>
      </c>
      <c r="H108" s="95">
        <f>C108*F108</f>
        <v/>
      </c>
      <c r="I108" s="96">
        <f>G108+H108</f>
        <v/>
      </c>
      <c r="J108" s="102" t="n"/>
      <c r="K108" s="12" t="n"/>
      <c r="L108" s="12" t="n"/>
    </row>
    <row r="109" ht="15.5" customFormat="1" customHeight="1" s="22">
      <c r="A109" s="17">
        <f>IF(C109="","",COUNTA(($C$8:C109)))</f>
        <v/>
      </c>
      <c r="B109" s="19" t="inlineStr">
        <is>
          <t>Double Top Plate</t>
        </is>
      </c>
      <c r="C109" s="93" t="n">
        <v>328</v>
      </c>
      <c r="D109" s="2" t="inlineStr">
        <is>
          <t>LF</t>
        </is>
      </c>
      <c r="E109" s="94" t="n">
        <v>1</v>
      </c>
      <c r="F109" s="94" t="n">
        <v>3</v>
      </c>
      <c r="G109" s="94">
        <f>C109*E109</f>
        <v/>
      </c>
      <c r="H109" s="95">
        <f>C109*F109</f>
        <v/>
      </c>
      <c r="I109" s="96">
        <f>G109+H109</f>
        <v/>
      </c>
      <c r="J109" s="102" t="n"/>
      <c r="K109" s="12" t="n"/>
      <c r="L109" s="12" t="n"/>
    </row>
    <row r="110" ht="15.5" customFormat="1" customHeight="1" s="22">
      <c r="A110" s="17">
        <f>IF(C110="","",COUNTA(($C$8:C110)))</f>
        <v/>
      </c>
      <c r="B110" s="19" t="inlineStr">
        <is>
          <t>Single Bottom Plate</t>
        </is>
      </c>
      <c r="C110" s="93" t="n">
        <v>164</v>
      </c>
      <c r="D110" s="2" t="inlineStr">
        <is>
          <t>LF</t>
        </is>
      </c>
      <c r="E110" s="94" t="n">
        <v>1</v>
      </c>
      <c r="F110" s="94" t="n">
        <v>3</v>
      </c>
      <c r="G110" s="94">
        <f>C110*E110</f>
        <v/>
      </c>
      <c r="H110" s="95">
        <f>C110*F110</f>
        <v/>
      </c>
      <c r="I110" s="96">
        <f>G110+H110</f>
        <v/>
      </c>
      <c r="J110" s="102" t="n"/>
      <c r="K110" s="12" t="n"/>
      <c r="L110" s="12" t="n"/>
    </row>
    <row r="111" ht="15.5" customFormat="1" customHeight="1" s="22">
      <c r="A111" s="17">
        <f>IF(C111="","",COUNTA(($C$8:C111)))</f>
        <v/>
      </c>
      <c r="B111" s="19" t="inlineStr">
        <is>
          <t>2x6 Exterior Wood Stud Wall @ 16" O.C. (11' HT) (506 SF)</t>
        </is>
      </c>
      <c r="C111" s="93" t="n">
        <v>380.4511278195488</v>
      </c>
      <c r="D111" s="2" t="inlineStr">
        <is>
          <t>LF</t>
        </is>
      </c>
      <c r="E111" s="94" t="n">
        <v>1</v>
      </c>
      <c r="F111" s="94" t="n">
        <v>3</v>
      </c>
      <c r="G111" s="94">
        <f>C111*E111</f>
        <v/>
      </c>
      <c r="H111" s="95">
        <f>C111*F111</f>
        <v/>
      </c>
      <c r="I111" s="96">
        <f>G111+H111</f>
        <v/>
      </c>
      <c r="J111" s="102" t="n"/>
      <c r="K111" s="12" t="n"/>
      <c r="L111" s="12" t="n"/>
    </row>
    <row r="112" ht="15.5" customFormat="1" customHeight="1" s="22">
      <c r="A112" s="17">
        <f>IF(C112="","",COUNTA(($C$8:C112)))</f>
        <v/>
      </c>
      <c r="B112" s="19" t="inlineStr">
        <is>
          <t>Double Top Plate</t>
        </is>
      </c>
      <c r="C112" s="93" t="n">
        <v>92</v>
      </c>
      <c r="D112" s="2" t="inlineStr">
        <is>
          <t>LF</t>
        </is>
      </c>
      <c r="E112" s="94" t="n">
        <v>1</v>
      </c>
      <c r="F112" s="94" t="n">
        <v>3</v>
      </c>
      <c r="G112" s="94">
        <f>C112*E112</f>
        <v/>
      </c>
      <c r="H112" s="95">
        <f>C112*F112</f>
        <v/>
      </c>
      <c r="I112" s="96">
        <f>G112+H112</f>
        <v/>
      </c>
      <c r="J112" s="102" t="n"/>
      <c r="K112" s="12" t="n"/>
      <c r="L112" s="12" t="n"/>
    </row>
    <row r="113" ht="15.5" customFormat="1" customHeight="1" s="22">
      <c r="A113" s="17">
        <f>IF(C113="","",COUNTA(($C$8:C113)))</f>
        <v/>
      </c>
      <c r="B113" s="19" t="inlineStr">
        <is>
          <t>Single Bottom Plate</t>
        </is>
      </c>
      <c r="C113" s="93" t="n">
        <v>46</v>
      </c>
      <c r="D113" s="2" t="inlineStr">
        <is>
          <t>LF</t>
        </is>
      </c>
      <c r="E113" s="94" t="n">
        <v>1</v>
      </c>
      <c r="F113" s="94" t="n">
        <v>3</v>
      </c>
      <c r="G113" s="94">
        <f>C113*E113</f>
        <v/>
      </c>
      <c r="H113" s="95">
        <f>C113*F113</f>
        <v/>
      </c>
      <c r="I113" s="96">
        <f>G113+H113</f>
        <v/>
      </c>
      <c r="J113" s="102" t="n"/>
      <c r="K113" s="12" t="n"/>
      <c r="L113" s="12" t="n"/>
    </row>
    <row r="114" ht="15.5" customFormat="1" customHeight="1" s="22">
      <c r="A114" s="17">
        <f>IF(C114="","",COUNTA(($C$8:C114)))</f>
        <v/>
      </c>
      <c r="B114" s="19" t="inlineStr">
        <is>
          <t>2x8 Exterior Wood Stud Wall @ 16" O.C. (11' HT) (220 SF)</t>
        </is>
      </c>
      <c r="C114" s="93" t="n">
        <v>165.4135338345865</v>
      </c>
      <c r="D114" s="2" t="inlineStr">
        <is>
          <t>LF</t>
        </is>
      </c>
      <c r="E114" s="94" t="n">
        <v>1.3</v>
      </c>
      <c r="F114" s="94" t="n">
        <v>3.5</v>
      </c>
      <c r="G114" s="94">
        <f>C114*E114</f>
        <v/>
      </c>
      <c r="H114" s="95">
        <f>C114*F114</f>
        <v/>
      </c>
      <c r="I114" s="96">
        <f>G114+H114</f>
        <v/>
      </c>
      <c r="J114" s="102" t="n"/>
      <c r="K114" s="12" t="n"/>
      <c r="L114" s="12" t="n"/>
    </row>
    <row r="115" ht="15.5" customFormat="1" customHeight="1" s="22">
      <c r="A115" s="17">
        <f>IF(C115="","",COUNTA(($C$8:C115)))</f>
        <v/>
      </c>
      <c r="B115" s="19" t="inlineStr">
        <is>
          <t>Double Top Plate</t>
        </is>
      </c>
      <c r="C115" s="93" t="n">
        <v>40</v>
      </c>
      <c r="D115" s="2" t="inlineStr">
        <is>
          <t>LF</t>
        </is>
      </c>
      <c r="E115" s="94" t="n">
        <v>1.3</v>
      </c>
      <c r="F115" s="94" t="n">
        <v>3.5</v>
      </c>
      <c r="G115" s="94">
        <f>C115*E115</f>
        <v/>
      </c>
      <c r="H115" s="95">
        <f>C115*F115</f>
        <v/>
      </c>
      <c r="I115" s="96">
        <f>G115+H115</f>
        <v/>
      </c>
      <c r="J115" s="102" t="n"/>
      <c r="K115" s="12" t="n"/>
      <c r="L115" s="12" t="n"/>
    </row>
    <row r="116" ht="15.5" customFormat="1" customHeight="1" s="22">
      <c r="A116" s="17">
        <f>IF(C116="","",COUNTA(($C$8:C116)))</f>
        <v/>
      </c>
      <c r="B116" s="19" t="inlineStr">
        <is>
          <t>Single Bottom Plate</t>
        </is>
      </c>
      <c r="C116" s="93" t="n">
        <v>20</v>
      </c>
      <c r="D116" s="2" t="inlineStr">
        <is>
          <t>LF</t>
        </is>
      </c>
      <c r="E116" s="94" t="n">
        <v>1.3</v>
      </c>
      <c r="F116" s="94" t="n">
        <v>3.5</v>
      </c>
      <c r="G116" s="94">
        <f>C116*E116</f>
        <v/>
      </c>
      <c r="H116" s="95">
        <f>C116*F116</f>
        <v/>
      </c>
      <c r="I116" s="96">
        <f>G116+H116</f>
        <v/>
      </c>
      <c r="J116" s="102" t="n"/>
      <c r="K116" s="12" t="n"/>
      <c r="L116" s="12" t="n"/>
    </row>
    <row r="117" ht="15.5" customFormat="1" customHeight="1" s="22">
      <c r="A117" s="17">
        <f>IF(C117="","",COUNTA(($C$8:C117)))</f>
        <v/>
      </c>
      <c r="B117" s="19" t="inlineStr">
        <is>
          <t>2x8 Exterior Wood Stud Wall @ 16" O.C. (20' HT) (920 SF)</t>
        </is>
      </c>
      <c r="C117" s="93" t="n">
        <v>691.7293233082706</v>
      </c>
      <c r="D117" s="2" t="inlineStr">
        <is>
          <t>LF</t>
        </is>
      </c>
      <c r="E117" s="94" t="n">
        <v>1.3</v>
      </c>
      <c r="F117" s="94" t="n">
        <v>3.5</v>
      </c>
      <c r="G117" s="94">
        <f>C117*E117</f>
        <v/>
      </c>
      <c r="H117" s="95">
        <f>C117*F117</f>
        <v/>
      </c>
      <c r="I117" s="96">
        <f>G117+H117</f>
        <v/>
      </c>
      <c r="J117" s="102" t="n"/>
      <c r="K117" s="12" t="n"/>
      <c r="L117" s="12" t="n"/>
    </row>
    <row r="118" ht="15.5" customFormat="1" customHeight="1" s="22">
      <c r="A118" s="17">
        <f>IF(C118="","",COUNTA(($C$8:C118)))</f>
        <v/>
      </c>
      <c r="B118" s="19" t="inlineStr">
        <is>
          <t>Double Top Plate</t>
        </is>
      </c>
      <c r="C118" s="93" t="n">
        <v>92</v>
      </c>
      <c r="D118" s="2" t="inlineStr">
        <is>
          <t>LF</t>
        </is>
      </c>
      <c r="E118" s="94" t="n">
        <v>1.3</v>
      </c>
      <c r="F118" s="94" t="n">
        <v>3.5</v>
      </c>
      <c r="G118" s="94">
        <f>C118*E118</f>
        <v/>
      </c>
      <c r="H118" s="95">
        <f>C118*F118</f>
        <v/>
      </c>
      <c r="I118" s="96">
        <f>G118+H118</f>
        <v/>
      </c>
      <c r="J118" s="102" t="n"/>
      <c r="K118" s="12" t="n"/>
      <c r="L118" s="12" t="n"/>
    </row>
    <row r="119" ht="15.5" customFormat="1" customHeight="1" s="22">
      <c r="A119" s="17">
        <f>IF(C119="","",COUNTA(($C$8:C119)))</f>
        <v/>
      </c>
      <c r="B119" s="19" t="inlineStr">
        <is>
          <t>Single Bottom Plate</t>
        </is>
      </c>
      <c r="C119" s="93" t="n">
        <v>46</v>
      </c>
      <c r="D119" s="2" t="inlineStr">
        <is>
          <t>LF</t>
        </is>
      </c>
      <c r="E119" s="94" t="n">
        <v>1.3</v>
      </c>
      <c r="F119" s="94" t="n">
        <v>3.5</v>
      </c>
      <c r="G119" s="94">
        <f>C119*E119</f>
        <v/>
      </c>
      <c r="H119" s="95">
        <f>C119*F119</f>
        <v/>
      </c>
      <c r="I119" s="96">
        <f>G119+H119</f>
        <v/>
      </c>
      <c r="J119" s="102" t="n"/>
      <c r="K119" s="12" t="n"/>
      <c r="L119" s="12" t="n"/>
    </row>
    <row r="120" ht="15.5" customFormat="1" customHeight="1" s="22">
      <c r="A120" s="17">
        <f>IF(C120="","",COUNTA(($C$8:C120)))</f>
        <v/>
      </c>
      <c r="B120" s="19" t="inlineStr">
        <is>
          <t>2x4 Wood Stud Wall @ 16" O.C. (11' HT) (473 SF)</t>
        </is>
      </c>
      <c r="C120" s="93" t="n">
        <v>355.6390977443609</v>
      </c>
      <c r="D120" s="2" t="inlineStr">
        <is>
          <t>LF</t>
        </is>
      </c>
      <c r="E120" s="94" t="n">
        <v>1</v>
      </c>
      <c r="F120" s="94" t="n">
        <v>2.5</v>
      </c>
      <c r="G120" s="94">
        <f>C120*E120</f>
        <v/>
      </c>
      <c r="H120" s="95">
        <f>C120*F120</f>
        <v/>
      </c>
      <c r="I120" s="96">
        <f>G120+H120</f>
        <v/>
      </c>
      <c r="J120" s="102" t="n"/>
      <c r="K120" s="12" t="n"/>
      <c r="L120" s="12" t="n"/>
    </row>
    <row r="121" ht="15.5" customFormat="1" customHeight="1" s="22">
      <c r="A121" s="17">
        <f>IF(C121="","",COUNTA(($C$8:C121)))</f>
        <v/>
      </c>
      <c r="B121" s="19" t="inlineStr">
        <is>
          <t>Double Top Plate</t>
        </is>
      </c>
      <c r="C121" s="93" t="n">
        <v>86</v>
      </c>
      <c r="D121" s="2" t="inlineStr">
        <is>
          <t>LF</t>
        </is>
      </c>
      <c r="E121" s="94" t="n">
        <v>1</v>
      </c>
      <c r="F121" s="94" t="n">
        <v>2.5</v>
      </c>
      <c r="G121" s="94">
        <f>C121*E121</f>
        <v/>
      </c>
      <c r="H121" s="95">
        <f>C121*F121</f>
        <v/>
      </c>
      <c r="I121" s="96">
        <f>G121+H121</f>
        <v/>
      </c>
      <c r="J121" s="102" t="n"/>
      <c r="K121" s="12" t="n"/>
      <c r="L121" s="12" t="n"/>
    </row>
    <row r="122" ht="15.5" customFormat="1" customHeight="1" s="22">
      <c r="A122" s="17">
        <f>IF(C122="","",COUNTA(($C$8:C122)))</f>
        <v/>
      </c>
      <c r="B122" s="19" t="inlineStr">
        <is>
          <t>Single Bottom Plate</t>
        </is>
      </c>
      <c r="C122" s="93" t="n">
        <v>43</v>
      </c>
      <c r="D122" s="2" t="inlineStr">
        <is>
          <t>LF</t>
        </is>
      </c>
      <c r="E122" s="94" t="n">
        <v>1</v>
      </c>
      <c r="F122" s="94" t="n">
        <v>2.5</v>
      </c>
      <c r="G122" s="94">
        <f>C122*E122</f>
        <v/>
      </c>
      <c r="H122" s="95">
        <f>C122*F122</f>
        <v/>
      </c>
      <c r="I122" s="96">
        <f>G122+H122</f>
        <v/>
      </c>
      <c r="J122" s="102" t="n"/>
      <c r="K122" s="12" t="n"/>
      <c r="L122" s="12" t="n"/>
    </row>
    <row r="123" ht="15.5" customFormat="1" customHeight="1" s="22">
      <c r="A123" s="17">
        <f>IF(C123="","",COUNTA(($C$8:C123)))</f>
        <v/>
      </c>
      <c r="B123" s="19" t="inlineStr">
        <is>
          <t>2x4 Wood Stud Wall @ 16" O.C. (20' HT) (280SF)</t>
        </is>
      </c>
      <c r="C123" s="93" t="n">
        <v>210.5263157894737</v>
      </c>
      <c r="D123" s="2" t="inlineStr">
        <is>
          <t>LF</t>
        </is>
      </c>
      <c r="E123" s="94" t="n">
        <v>1</v>
      </c>
      <c r="F123" s="94" t="n">
        <v>2.5</v>
      </c>
      <c r="G123" s="94">
        <f>C123*E123</f>
        <v/>
      </c>
      <c r="H123" s="95">
        <f>C123*F123</f>
        <v/>
      </c>
      <c r="I123" s="96">
        <f>G123+H123</f>
        <v/>
      </c>
      <c r="J123" s="102" t="n"/>
      <c r="K123" s="12" t="n"/>
      <c r="L123" s="12" t="n"/>
    </row>
    <row r="124" ht="15.5" customFormat="1" customHeight="1" s="22">
      <c r="A124" s="17">
        <f>IF(C124="","",COUNTA(($C$8:C124)))</f>
        <v/>
      </c>
      <c r="B124" s="19" t="inlineStr">
        <is>
          <t>Double Top Plate</t>
        </is>
      </c>
      <c r="C124" s="93" t="n">
        <v>28</v>
      </c>
      <c r="D124" s="2" t="inlineStr">
        <is>
          <t>LF</t>
        </is>
      </c>
      <c r="E124" s="94" t="n">
        <v>1</v>
      </c>
      <c r="F124" s="94" t="n">
        <v>2.5</v>
      </c>
      <c r="G124" s="94">
        <f>C124*E124</f>
        <v/>
      </c>
      <c r="H124" s="95">
        <f>C124*F124</f>
        <v/>
      </c>
      <c r="I124" s="96">
        <f>G124+H124</f>
        <v/>
      </c>
      <c r="J124" s="102" t="n"/>
      <c r="K124" s="12" t="n"/>
      <c r="L124" s="12" t="n"/>
    </row>
    <row r="125" ht="15.5" customFormat="1" customHeight="1" s="22">
      <c r="A125" s="17">
        <f>IF(C125="","",COUNTA(($C$8:C125)))</f>
        <v/>
      </c>
      <c r="B125" s="19" t="inlineStr">
        <is>
          <t>Single Bottom Plate</t>
        </is>
      </c>
      <c r="C125" s="93" t="n">
        <v>14</v>
      </c>
      <c r="D125" s="2" t="inlineStr">
        <is>
          <t>LF</t>
        </is>
      </c>
      <c r="E125" s="94" t="n">
        <v>1</v>
      </c>
      <c r="F125" s="94" t="n">
        <v>2.5</v>
      </c>
      <c r="G125" s="94">
        <f>C125*E125</f>
        <v/>
      </c>
      <c r="H125" s="95">
        <f>C125*F125</f>
        <v/>
      </c>
      <c r="I125" s="96">
        <f>G125+H125</f>
        <v/>
      </c>
      <c r="J125" s="102" t="n"/>
      <c r="K125" s="12" t="n"/>
      <c r="L125" s="12" t="n"/>
    </row>
    <row r="126" ht="15.5" customFormat="1" customHeight="1" s="22">
      <c r="A126" s="17">
        <f>IF(C126="","",COUNTA(($C$8:C126)))</f>
        <v/>
      </c>
      <c r="B126" s="19" t="inlineStr">
        <is>
          <t>2x4 Wood Stud Wall @ 16" O.C. (10' HT) (2190SF)</t>
        </is>
      </c>
      <c r="C126" s="93" t="n">
        <v>1646.616541353383</v>
      </c>
      <c r="D126" s="2" t="inlineStr">
        <is>
          <t>LF</t>
        </is>
      </c>
      <c r="E126" s="94" t="n">
        <v>1</v>
      </c>
      <c r="F126" s="94" t="n">
        <v>2.5</v>
      </c>
      <c r="G126" s="94">
        <f>C126*E126</f>
        <v/>
      </c>
      <c r="H126" s="95">
        <f>C126*F126</f>
        <v/>
      </c>
      <c r="I126" s="96">
        <f>G126+H126</f>
        <v/>
      </c>
      <c r="J126" s="102" t="n"/>
      <c r="K126" s="12" t="n"/>
      <c r="L126" s="12" t="n"/>
    </row>
    <row r="127" ht="15.5" customFormat="1" customHeight="1" s="22">
      <c r="A127" s="17">
        <f>IF(C127="","",COUNTA(($C$8:C127)))</f>
        <v/>
      </c>
      <c r="B127" s="19" t="inlineStr">
        <is>
          <t>Double Top Plate</t>
        </is>
      </c>
      <c r="C127" s="93" t="n">
        <v>438</v>
      </c>
      <c r="D127" s="2" t="inlineStr">
        <is>
          <t>LF</t>
        </is>
      </c>
      <c r="E127" s="94" t="n">
        <v>1</v>
      </c>
      <c r="F127" s="94" t="n">
        <v>2.5</v>
      </c>
      <c r="G127" s="94">
        <f>C127*E127</f>
        <v/>
      </c>
      <c r="H127" s="95">
        <f>C127*F127</f>
        <v/>
      </c>
      <c r="I127" s="96">
        <f>G127+H127</f>
        <v/>
      </c>
      <c r="J127" s="102" t="n"/>
      <c r="K127" s="12" t="n"/>
      <c r="L127" s="12" t="n"/>
    </row>
    <row r="128" ht="15.5" customFormat="1" customHeight="1" s="22">
      <c r="A128" s="17">
        <f>IF(C128="","",COUNTA(($C$8:C128)))</f>
        <v/>
      </c>
      <c r="B128" s="19" t="inlineStr">
        <is>
          <t>Single Bottom Plate</t>
        </is>
      </c>
      <c r="C128" s="93" t="n">
        <v>219</v>
      </c>
      <c r="D128" s="2" t="inlineStr">
        <is>
          <t>LF</t>
        </is>
      </c>
      <c r="E128" s="94" t="n">
        <v>1</v>
      </c>
      <c r="F128" s="94" t="n">
        <v>2.5</v>
      </c>
      <c r="G128" s="94">
        <f>C128*E128</f>
        <v/>
      </c>
      <c r="H128" s="95">
        <f>C128*F128</f>
        <v/>
      </c>
      <c r="I128" s="96">
        <f>G128+H128</f>
        <v/>
      </c>
      <c r="J128" s="102" t="n"/>
      <c r="K128" s="12" t="n"/>
      <c r="L128" s="12" t="n"/>
    </row>
    <row r="129" ht="15.5" customFormat="1" customHeight="1" s="22">
      <c r="A129" s="17">
        <f>IF(C129="","",COUNTA(($C$8:C129)))</f>
        <v/>
      </c>
      <c r="B129" s="19" t="inlineStr">
        <is>
          <t>2x6 ADU Fire Separation Wall @ 16" O.C. (10' HT) (500 SF)</t>
        </is>
      </c>
      <c r="C129" s="93" t="n">
        <v>375.9398496240601</v>
      </c>
      <c r="D129" s="2" t="inlineStr">
        <is>
          <t>LF</t>
        </is>
      </c>
      <c r="E129" s="94" t="n">
        <v>1</v>
      </c>
      <c r="F129" s="94" t="n">
        <v>3</v>
      </c>
      <c r="G129" s="94">
        <f>C129*E129</f>
        <v/>
      </c>
      <c r="H129" s="95">
        <f>C129*F129</f>
        <v/>
      </c>
      <c r="I129" s="96">
        <f>G129+H129</f>
        <v/>
      </c>
      <c r="J129" s="102" t="n"/>
      <c r="K129" s="12" t="n"/>
      <c r="L129" s="12" t="n"/>
    </row>
    <row r="130" ht="15.5" customFormat="1" customHeight="1" s="22">
      <c r="A130" s="17">
        <f>IF(C130="","",COUNTA(($C$8:C130)))</f>
        <v/>
      </c>
      <c r="B130" s="19" t="inlineStr">
        <is>
          <t>Double Top Plate</t>
        </is>
      </c>
      <c r="C130" s="93" t="n">
        <v>100</v>
      </c>
      <c r="D130" s="2" t="inlineStr">
        <is>
          <t>LF</t>
        </is>
      </c>
      <c r="E130" s="94" t="n">
        <v>1</v>
      </c>
      <c r="F130" s="94" t="n">
        <v>3</v>
      </c>
      <c r="G130" s="94">
        <f>C130*E130</f>
        <v/>
      </c>
      <c r="H130" s="95">
        <f>C130*F130</f>
        <v/>
      </c>
      <c r="I130" s="96">
        <f>G130+H130</f>
        <v/>
      </c>
      <c r="J130" s="102" t="n"/>
      <c r="K130" s="12" t="n"/>
      <c r="L130" s="12" t="n"/>
    </row>
    <row r="131" ht="15.5" customFormat="1" customHeight="1" s="22">
      <c r="A131" s="17">
        <f>IF(C131="","",COUNTA(($C$8:C131)))</f>
        <v/>
      </c>
      <c r="B131" s="19" t="inlineStr">
        <is>
          <t>Single Bottom Plate</t>
        </is>
      </c>
      <c r="C131" s="93" t="n">
        <v>50</v>
      </c>
      <c r="D131" s="2" t="inlineStr">
        <is>
          <t>LF</t>
        </is>
      </c>
      <c r="E131" s="94" t="n">
        <v>1</v>
      </c>
      <c r="F131" s="94" t="n">
        <v>3</v>
      </c>
      <c r="G131" s="94">
        <f>C131*E131</f>
        <v/>
      </c>
      <c r="H131" s="95">
        <f>C131*F131</f>
        <v/>
      </c>
      <c r="I131" s="96">
        <f>G131+H131</f>
        <v/>
      </c>
      <c r="J131" s="102" t="n"/>
      <c r="K131" s="12" t="n"/>
      <c r="L131" s="12" t="n"/>
    </row>
    <row r="132" ht="18.5" customFormat="1" customHeight="1" s="22">
      <c r="A132" s="17">
        <f>IF(C132="","",COUNTA(($C$8:C132)))</f>
        <v/>
      </c>
      <c r="B132" s="64" t="inlineStr">
        <is>
          <t xml:space="preserve">2nd Floor </t>
        </is>
      </c>
      <c r="C132" s="93" t="n"/>
      <c r="D132" s="55" t="n"/>
      <c r="E132" s="94" t="n"/>
      <c r="F132" s="94" t="n"/>
      <c r="G132" s="94" t="n"/>
      <c r="H132" s="95" t="n"/>
      <c r="I132" s="96" t="n"/>
      <c r="J132" s="102" t="n"/>
      <c r="K132" s="12" t="n"/>
      <c r="L132" s="12" t="n"/>
    </row>
    <row r="133" ht="15.5" customFormat="1" customHeight="1" s="22">
      <c r="A133" s="17">
        <f>IF(C133="","",COUNTA(($C$8:C133)))</f>
        <v/>
      </c>
      <c r="B133" s="19" t="inlineStr">
        <is>
          <t>2x4 Exterior Wood Stud Wall @ 16" O.C. (10'-6" HT) (914 SF)</t>
        </is>
      </c>
      <c r="C133" s="93" t="n">
        <v>686.8421052631578</v>
      </c>
      <c r="D133" s="2" t="inlineStr">
        <is>
          <t>LF</t>
        </is>
      </c>
      <c r="E133" s="94" t="n">
        <v>1</v>
      </c>
      <c r="F133" s="94" t="n">
        <v>2.5</v>
      </c>
      <c r="G133" s="94">
        <f>C133*E133</f>
        <v/>
      </c>
      <c r="H133" s="95">
        <f>C133*F133</f>
        <v/>
      </c>
      <c r="I133" s="96">
        <f>G133+H133</f>
        <v/>
      </c>
      <c r="J133" s="102" t="n"/>
      <c r="K133" s="12" t="n"/>
      <c r="L133" s="12" t="n"/>
    </row>
    <row r="134" ht="15.5" customFormat="1" customHeight="1" s="22">
      <c r="A134" s="17">
        <f>IF(C134="","",COUNTA(($C$8:C134)))</f>
        <v/>
      </c>
      <c r="B134" s="19" t="inlineStr">
        <is>
          <t>Double Top Plate</t>
        </is>
      </c>
      <c r="C134" s="93" t="n">
        <v>174</v>
      </c>
      <c r="D134" s="2" t="inlineStr">
        <is>
          <t>LF</t>
        </is>
      </c>
      <c r="E134" s="94" t="n">
        <v>1</v>
      </c>
      <c r="F134" s="94" t="n">
        <v>2.5</v>
      </c>
      <c r="G134" s="94">
        <f>C134*E134</f>
        <v/>
      </c>
      <c r="H134" s="95">
        <f>C134*F134</f>
        <v/>
      </c>
      <c r="I134" s="96">
        <f>G134+H134</f>
        <v/>
      </c>
      <c r="J134" s="102" t="n"/>
      <c r="K134" s="12" t="n"/>
      <c r="L134" s="12" t="n"/>
    </row>
    <row r="135" ht="15.5" customFormat="1" customHeight="1" s="22">
      <c r="A135" s="17">
        <f>IF(C135="","",COUNTA(($C$8:C135)))</f>
        <v/>
      </c>
      <c r="B135" s="19" t="inlineStr">
        <is>
          <t>Single Bottom Plate</t>
        </is>
      </c>
      <c r="C135" s="93" t="n">
        <v>87</v>
      </c>
      <c r="D135" s="2" t="inlineStr">
        <is>
          <t>LF</t>
        </is>
      </c>
      <c r="E135" s="94" t="n">
        <v>1</v>
      </c>
      <c r="F135" s="94" t="n">
        <v>2.5</v>
      </c>
      <c r="G135" s="94">
        <f>C135*E135</f>
        <v/>
      </c>
      <c r="H135" s="95">
        <f>C135*F135</f>
        <v/>
      </c>
      <c r="I135" s="96">
        <f>G135+H135</f>
        <v/>
      </c>
      <c r="J135" s="102" t="n"/>
      <c r="K135" s="12" t="n"/>
      <c r="L135" s="12" t="n"/>
    </row>
    <row r="136" ht="15.5" customFormat="1" customHeight="1" s="22">
      <c r="A136" s="17">
        <f>IF(C136="","",COUNTA(($C$8:C136)))</f>
        <v/>
      </c>
      <c r="B136" s="19" t="inlineStr">
        <is>
          <t>2x4 Wood Stud Wall @ 16" O.C. (10'-6" HT) (600 SF)</t>
        </is>
      </c>
      <c r="C136" s="93" t="n">
        <v>449.9999999999999</v>
      </c>
      <c r="D136" s="2" t="inlineStr">
        <is>
          <t>LF</t>
        </is>
      </c>
      <c r="E136" s="94" t="n">
        <v>1</v>
      </c>
      <c r="F136" s="94" t="n">
        <v>2.5</v>
      </c>
      <c r="G136" s="94">
        <f>C136*E136</f>
        <v/>
      </c>
      <c r="H136" s="95">
        <f>C136*F136</f>
        <v/>
      </c>
      <c r="I136" s="96">
        <f>G136+H136</f>
        <v/>
      </c>
      <c r="J136" s="102" t="n"/>
      <c r="K136" s="12" t="n"/>
      <c r="L136" s="12" t="n"/>
    </row>
    <row r="137" ht="15.5" customFormat="1" customHeight="1" s="22">
      <c r="A137" s="17">
        <f>IF(C137="","",COUNTA(($C$8:C137)))</f>
        <v/>
      </c>
      <c r="B137" s="19" t="inlineStr">
        <is>
          <t>Double Top Plate</t>
        </is>
      </c>
      <c r="C137" s="93" t="n">
        <v>114</v>
      </c>
      <c r="D137" s="2" t="inlineStr">
        <is>
          <t>LF</t>
        </is>
      </c>
      <c r="E137" s="94" t="n">
        <v>1</v>
      </c>
      <c r="F137" s="94" t="n">
        <v>2.5</v>
      </c>
      <c r="G137" s="94">
        <f>C137*E137</f>
        <v/>
      </c>
      <c r="H137" s="95">
        <f>C137*F137</f>
        <v/>
      </c>
      <c r="I137" s="96">
        <f>G137+H137</f>
        <v/>
      </c>
      <c r="J137" s="102" t="n"/>
      <c r="K137" s="12" t="n"/>
      <c r="L137" s="12" t="n"/>
    </row>
    <row r="138" ht="15.5" customFormat="1" customHeight="1" s="22">
      <c r="A138" s="17">
        <f>IF(C138="","",COUNTA(($C$8:C138)))</f>
        <v/>
      </c>
      <c r="B138" s="19" t="inlineStr">
        <is>
          <t>Single Bottom Plate</t>
        </is>
      </c>
      <c r="C138" s="93" t="n">
        <v>57</v>
      </c>
      <c r="D138" s="2" t="inlineStr">
        <is>
          <t>LF</t>
        </is>
      </c>
      <c r="E138" s="94" t="n">
        <v>1</v>
      </c>
      <c r="F138" s="94" t="n">
        <v>2.5</v>
      </c>
      <c r="G138" s="94">
        <f>C138*E138</f>
        <v/>
      </c>
      <c r="H138" s="95">
        <f>C138*F138</f>
        <v/>
      </c>
      <c r="I138" s="96">
        <f>G138+H138</f>
        <v/>
      </c>
      <c r="J138" s="102" t="n"/>
      <c r="K138" s="12" t="n"/>
      <c r="L138" s="12" t="n"/>
    </row>
    <row r="139" ht="15.5" customFormat="1" customHeight="1" s="22">
      <c r="A139" s="17">
        <f>IF(C139="","",COUNTA(($C$8:C139)))</f>
        <v/>
      </c>
      <c r="B139" s="19" t="inlineStr">
        <is>
          <t>2x4 Exterior Wood Stud Wall @ 16" O.C. (9'-0" HT) (594SF)</t>
        </is>
      </c>
      <c r="C139" s="93" t="n">
        <v>446.6165413533835</v>
      </c>
      <c r="D139" s="2" t="inlineStr">
        <is>
          <t>LF</t>
        </is>
      </c>
      <c r="E139" s="94" t="n">
        <v>1</v>
      </c>
      <c r="F139" s="94" t="n">
        <v>2.5</v>
      </c>
      <c r="G139" s="94">
        <f>C139*E139</f>
        <v/>
      </c>
      <c r="H139" s="95">
        <f>C139*F139</f>
        <v/>
      </c>
      <c r="I139" s="96">
        <f>G139+H139</f>
        <v/>
      </c>
      <c r="J139" s="102" t="n"/>
      <c r="K139" s="12" t="n"/>
      <c r="L139" s="12" t="n"/>
    </row>
    <row r="140" ht="15.5" customFormat="1" customHeight="1" s="22">
      <c r="A140" s="17">
        <f>IF(C140="","",COUNTA(($C$8:C140)))</f>
        <v/>
      </c>
      <c r="B140" s="19" t="inlineStr">
        <is>
          <t>Double Top Plate</t>
        </is>
      </c>
      <c r="C140" s="93" t="n">
        <v>132</v>
      </c>
      <c r="D140" s="2" t="inlineStr">
        <is>
          <t>LF</t>
        </is>
      </c>
      <c r="E140" s="94" t="n">
        <v>1</v>
      </c>
      <c r="F140" s="94" t="n">
        <v>2.5</v>
      </c>
      <c r="G140" s="94">
        <f>C140*E140</f>
        <v/>
      </c>
      <c r="H140" s="95">
        <f>C140*F140</f>
        <v/>
      </c>
      <c r="I140" s="96">
        <f>G140+H140</f>
        <v/>
      </c>
      <c r="J140" s="102" t="n"/>
      <c r="K140" s="12" t="n"/>
      <c r="L140" s="12" t="n"/>
    </row>
    <row r="141" ht="15.5" customFormat="1" customHeight="1" s="22">
      <c r="A141" s="17">
        <f>IF(C141="","",COUNTA(($C$8:C141)))</f>
        <v/>
      </c>
      <c r="B141" s="19" t="inlineStr">
        <is>
          <t>Single Bottom Plate</t>
        </is>
      </c>
      <c r="C141" s="93" t="n">
        <v>66</v>
      </c>
      <c r="D141" s="2" t="inlineStr">
        <is>
          <t>LF</t>
        </is>
      </c>
      <c r="E141" s="94" t="n">
        <v>1</v>
      </c>
      <c r="F141" s="94" t="n">
        <v>2.5</v>
      </c>
      <c r="G141" s="94">
        <f>C141*E141</f>
        <v/>
      </c>
      <c r="H141" s="95">
        <f>C141*F141</f>
        <v/>
      </c>
      <c r="I141" s="96">
        <f>G141+H141</f>
        <v/>
      </c>
      <c r="J141" s="102" t="n"/>
      <c r="K141" s="12" t="n"/>
      <c r="L141" s="12" t="n"/>
    </row>
    <row r="142" ht="15.5" customFormat="1" customHeight="1" s="22">
      <c r="A142" s="17">
        <f>IF(C142="","",COUNTA(($C$8:C142)))</f>
        <v/>
      </c>
      <c r="B142" s="19" t="inlineStr">
        <is>
          <t>2X4 Wood Stud Wall @ 16" O.C. (9' HT) (504 SF)</t>
        </is>
      </c>
      <c r="C142" s="93" t="n">
        <v>378.9473684210526</v>
      </c>
      <c r="D142" s="2" t="inlineStr">
        <is>
          <t>LF</t>
        </is>
      </c>
      <c r="E142" s="94" t="n">
        <v>1</v>
      </c>
      <c r="F142" s="94" t="n">
        <v>2.5</v>
      </c>
      <c r="G142" s="94">
        <f>C142*E142</f>
        <v/>
      </c>
      <c r="H142" s="95">
        <f>C142*F142</f>
        <v/>
      </c>
      <c r="I142" s="96">
        <f>G142+H142</f>
        <v/>
      </c>
      <c r="J142" s="102" t="n"/>
      <c r="K142" s="12" t="n"/>
      <c r="L142" s="12" t="n"/>
    </row>
    <row r="143" ht="15.5" customFormat="1" customHeight="1" s="22">
      <c r="A143" s="17">
        <f>IF(C143="","",COUNTA(($C$8:C143)))</f>
        <v/>
      </c>
      <c r="B143" s="19" t="inlineStr">
        <is>
          <t>Double Top Plate</t>
        </is>
      </c>
      <c r="C143" s="93" t="n">
        <v>112</v>
      </c>
      <c r="D143" s="2" t="inlineStr">
        <is>
          <t>LF</t>
        </is>
      </c>
      <c r="E143" s="94" t="n">
        <v>1</v>
      </c>
      <c r="F143" s="94" t="n">
        <v>2.5</v>
      </c>
      <c r="G143" s="94">
        <f>C143*E143</f>
        <v/>
      </c>
      <c r="H143" s="95">
        <f>C143*F143</f>
        <v/>
      </c>
      <c r="I143" s="96">
        <f>G143+H143</f>
        <v/>
      </c>
      <c r="J143" s="102" t="n"/>
      <c r="K143" s="12" t="n"/>
      <c r="L143" s="12" t="n"/>
    </row>
    <row r="144" ht="15.5" customFormat="1" customHeight="1" s="22">
      <c r="A144" s="17">
        <f>IF(C144="","",COUNTA(($C$8:C144)))</f>
        <v/>
      </c>
      <c r="B144" s="19" t="inlineStr">
        <is>
          <t>Single Bottom Plate</t>
        </is>
      </c>
      <c r="C144" s="93" t="n">
        <v>56</v>
      </c>
      <c r="D144" s="2" t="inlineStr">
        <is>
          <t>LF</t>
        </is>
      </c>
      <c r="E144" s="94" t="n">
        <v>1</v>
      </c>
      <c r="F144" s="94" t="n">
        <v>2.5</v>
      </c>
      <c r="G144" s="94">
        <f>C144*E144</f>
        <v/>
      </c>
      <c r="H144" s="95">
        <f>C144*F144</f>
        <v/>
      </c>
      <c r="I144" s="96">
        <f>G144+H144</f>
        <v/>
      </c>
      <c r="J144" s="102" t="n"/>
      <c r="K144" s="12" t="n"/>
      <c r="L144" s="12" t="n"/>
    </row>
    <row r="145" ht="15.5" customFormat="1" customHeight="1" s="22">
      <c r="A145" s="17">
        <f>IF(C145="","",COUNTA(($C$8:C145)))</f>
        <v/>
      </c>
      <c r="B145" s="19" t="inlineStr">
        <is>
          <t>2x4 Wood Stud Wall @ 16" O.C. (12'-0" HT) (528 SF)</t>
        </is>
      </c>
      <c r="C145" s="93" t="n">
        <v>396.9924812030075</v>
      </c>
      <c r="D145" s="2" t="inlineStr">
        <is>
          <t>LF</t>
        </is>
      </c>
      <c r="E145" s="94" t="n">
        <v>1</v>
      </c>
      <c r="F145" s="94" t="n">
        <v>2.5</v>
      </c>
      <c r="G145" s="94">
        <f>C145*E145</f>
        <v/>
      </c>
      <c r="H145" s="95">
        <f>C145*F145</f>
        <v/>
      </c>
      <c r="I145" s="96">
        <f>G145+H145</f>
        <v/>
      </c>
      <c r="J145" s="102" t="n"/>
      <c r="K145" s="12" t="n"/>
      <c r="L145" s="12" t="n"/>
    </row>
    <row r="146" ht="15.5" customFormat="1" customHeight="1" s="22">
      <c r="A146" s="17">
        <f>IF(C146="","",COUNTA(($C$8:C146)))</f>
        <v/>
      </c>
      <c r="B146" s="19" t="inlineStr">
        <is>
          <t>Double Top Plate</t>
        </is>
      </c>
      <c r="C146" s="93" t="n">
        <v>88</v>
      </c>
      <c r="D146" s="2" t="inlineStr">
        <is>
          <t>LF</t>
        </is>
      </c>
      <c r="E146" s="94" t="n">
        <v>1</v>
      </c>
      <c r="F146" s="94" t="n">
        <v>2.5</v>
      </c>
      <c r="G146" s="94">
        <f>C146*E146</f>
        <v/>
      </c>
      <c r="H146" s="95">
        <f>C146*F146</f>
        <v/>
      </c>
      <c r="I146" s="96">
        <f>G146+H146</f>
        <v/>
      </c>
      <c r="J146" s="102" t="n"/>
      <c r="K146" s="12" t="n"/>
      <c r="L146" s="12" t="n"/>
    </row>
    <row r="147" ht="15.5" customFormat="1" customHeight="1" s="22">
      <c r="A147" s="17">
        <f>IF(C147="","",COUNTA(($C$8:C147)))</f>
        <v/>
      </c>
      <c r="B147" s="19" t="inlineStr">
        <is>
          <t>Single Bottom Plate</t>
        </is>
      </c>
      <c r="C147" s="93" t="n">
        <v>44</v>
      </c>
      <c r="D147" s="2" t="inlineStr">
        <is>
          <t>LF</t>
        </is>
      </c>
      <c r="E147" s="94" t="n">
        <v>1</v>
      </c>
      <c r="F147" s="94" t="n">
        <v>2.5</v>
      </c>
      <c r="G147" s="94">
        <f>C147*E147</f>
        <v/>
      </c>
      <c r="H147" s="95">
        <f>C147*F147</f>
        <v/>
      </c>
      <c r="I147" s="96">
        <f>G147+H147</f>
        <v/>
      </c>
      <c r="J147" s="102" t="n"/>
      <c r="K147" s="12" t="n"/>
      <c r="L147" s="12" t="n"/>
    </row>
    <row r="148" ht="15.5" customFormat="1" customHeight="1" s="22">
      <c r="A148" s="17">
        <f>IF(C148="","",COUNTA(($C$8:C148)))</f>
        <v/>
      </c>
      <c r="B148" s="19" t="inlineStr">
        <is>
          <t>2x10 Exterior Wood Stud Wall @ 16" O.C. (10'-0" HT) (180 SF)</t>
        </is>
      </c>
      <c r="C148" s="93" t="n">
        <v>135.3383458646616</v>
      </c>
      <c r="D148" s="2" t="inlineStr">
        <is>
          <t>LF</t>
        </is>
      </c>
      <c r="E148" s="94" t="n">
        <v>1.5</v>
      </c>
      <c r="F148" s="94" t="n">
        <v>4</v>
      </c>
      <c r="G148" s="94">
        <f>C148*E148</f>
        <v/>
      </c>
      <c r="H148" s="95">
        <f>C148*F148</f>
        <v/>
      </c>
      <c r="I148" s="96">
        <f>G148+H148</f>
        <v/>
      </c>
      <c r="J148" s="102" t="n"/>
      <c r="K148" s="12" t="n"/>
      <c r="L148" s="12" t="n"/>
    </row>
    <row r="149" ht="15.5" customFormat="1" customHeight="1" s="22">
      <c r="A149" s="17">
        <f>IF(C149="","",COUNTA(($C$8:C149)))</f>
        <v/>
      </c>
      <c r="B149" s="19" t="inlineStr">
        <is>
          <t>Double Top Plate</t>
        </is>
      </c>
      <c r="C149" s="93" t="n">
        <v>36</v>
      </c>
      <c r="D149" s="2" t="inlineStr">
        <is>
          <t>LF</t>
        </is>
      </c>
      <c r="E149" s="94" t="n">
        <v>1.5</v>
      </c>
      <c r="F149" s="94" t="n">
        <v>4</v>
      </c>
      <c r="G149" s="94">
        <f>C149*E149</f>
        <v/>
      </c>
      <c r="H149" s="95">
        <f>C149*F149</f>
        <v/>
      </c>
      <c r="I149" s="96">
        <f>G149+H149</f>
        <v/>
      </c>
      <c r="J149" s="102" t="n"/>
      <c r="K149" s="12" t="n"/>
      <c r="L149" s="12" t="n"/>
    </row>
    <row r="150" ht="15.5" customFormat="1" customHeight="1" s="22">
      <c r="A150" s="17">
        <f>IF(C150="","",COUNTA(($C$8:C150)))</f>
        <v/>
      </c>
      <c r="B150" s="19" t="inlineStr">
        <is>
          <t>Single Bottom Plate</t>
        </is>
      </c>
      <c r="C150" s="93" t="n">
        <v>18</v>
      </c>
      <c r="D150" s="2" t="inlineStr">
        <is>
          <t>LF</t>
        </is>
      </c>
      <c r="E150" s="94" t="n">
        <v>1.5</v>
      </c>
      <c r="F150" s="94" t="n">
        <v>4</v>
      </c>
      <c r="G150" s="94">
        <f>C150*E150</f>
        <v/>
      </c>
      <c r="H150" s="95">
        <f>C150*F150</f>
        <v/>
      </c>
      <c r="I150" s="96">
        <f>G150+H150</f>
        <v/>
      </c>
      <c r="J150" s="102" t="n"/>
      <c r="K150" s="12" t="n"/>
      <c r="L150" s="12" t="n"/>
    </row>
    <row r="151" ht="18.5" customFormat="1" customHeight="1" s="22">
      <c r="A151" s="17">
        <f>IF(C151="","",COUNTA(($C$8:C151)))</f>
        <v/>
      </c>
      <c r="B151" s="64" t="inlineStr">
        <is>
          <t>Attic</t>
        </is>
      </c>
      <c r="C151" s="93" t="n"/>
      <c r="D151" s="55" t="n"/>
      <c r="E151" s="94" t="n"/>
      <c r="F151" s="94" t="n"/>
      <c r="G151" s="94" t="n"/>
      <c r="H151" s="95" t="n"/>
      <c r="I151" s="96" t="n"/>
      <c r="J151" s="102" t="n"/>
      <c r="K151" s="12" t="n"/>
      <c r="L151" s="12" t="n"/>
    </row>
    <row r="152" ht="15.5" customFormat="1" customHeight="1" s="22">
      <c r="A152" s="17">
        <f>IF(C152="","",COUNTA(($C$8:C152)))</f>
        <v/>
      </c>
      <c r="B152" s="19" t="inlineStr">
        <is>
          <t>2x4 Gable Wall @ 16" O.C.(4' HT) (244 SF)</t>
        </is>
      </c>
      <c r="C152" s="93" t="n">
        <v>183.4586466165413</v>
      </c>
      <c r="D152" s="2" t="inlineStr">
        <is>
          <t>LF</t>
        </is>
      </c>
      <c r="E152" s="94" t="n">
        <v>1</v>
      </c>
      <c r="F152" s="94" t="n">
        <v>2.5</v>
      </c>
      <c r="G152" s="94">
        <f>C152*E152</f>
        <v/>
      </c>
      <c r="H152" s="95">
        <f>C152*F152</f>
        <v/>
      </c>
      <c r="I152" s="96">
        <f>G152+H152</f>
        <v/>
      </c>
      <c r="J152" s="102" t="n"/>
      <c r="K152" s="12" t="n"/>
      <c r="L152" s="12" t="n"/>
    </row>
    <row r="153" ht="15.5" customFormat="1" customHeight="1" s="22">
      <c r="A153" s="17">
        <f>IF(C153="","",COUNTA(($C$8:C153)))</f>
        <v/>
      </c>
      <c r="B153" s="19" t="inlineStr">
        <is>
          <t>Double Top Plate</t>
        </is>
      </c>
      <c r="C153" s="93" t="n">
        <v>122</v>
      </c>
      <c r="D153" s="2" t="inlineStr">
        <is>
          <t>LF</t>
        </is>
      </c>
      <c r="E153" s="94" t="n">
        <v>1</v>
      </c>
      <c r="F153" s="94" t="n">
        <v>2.5</v>
      </c>
      <c r="G153" s="94">
        <f>C153*E153</f>
        <v/>
      </c>
      <c r="H153" s="95">
        <f>C153*F153</f>
        <v/>
      </c>
      <c r="I153" s="96">
        <f>G153+H153</f>
        <v/>
      </c>
      <c r="J153" s="102" t="n"/>
      <c r="K153" s="12" t="n"/>
      <c r="L153" s="12" t="n"/>
    </row>
    <row r="154" ht="15.5" customFormat="1" customHeight="1" s="22">
      <c r="A154" s="17">
        <f>IF(C154="","",COUNTA(($C$8:C154)))</f>
        <v/>
      </c>
      <c r="B154" s="19" t="inlineStr">
        <is>
          <t>Single Bottom Plate</t>
        </is>
      </c>
      <c r="C154" s="93" t="n">
        <v>61</v>
      </c>
      <c r="D154" s="2" t="inlineStr">
        <is>
          <t>LF</t>
        </is>
      </c>
      <c r="E154" s="94" t="n">
        <v>1</v>
      </c>
      <c r="F154" s="94" t="n">
        <v>2.5</v>
      </c>
      <c r="G154" s="94">
        <f>C154*E154</f>
        <v/>
      </c>
      <c r="H154" s="95">
        <f>C154*F154</f>
        <v/>
      </c>
      <c r="I154" s="96">
        <f>G154+H154</f>
        <v/>
      </c>
      <c r="J154" s="102" t="n"/>
      <c r="K154" s="12" t="n"/>
      <c r="L154" s="12" t="n"/>
    </row>
    <row r="155" ht="18.5" customFormat="1" customHeight="1" s="22">
      <c r="A155" s="17">
        <f>IF(C155="","",COUNTA(($C$8:C155)))</f>
        <v/>
      </c>
      <c r="B155" s="32" t="inlineStr">
        <is>
          <t>Shear Wall</t>
        </is>
      </c>
      <c r="C155" s="93" t="n"/>
      <c r="D155" s="55" t="n"/>
      <c r="E155" s="94" t="n"/>
      <c r="F155" s="94" t="n"/>
      <c r="G155" s="94" t="n"/>
      <c r="H155" s="95" t="n"/>
      <c r="I155" s="96" t="n"/>
      <c r="J155" s="102" t="n"/>
      <c r="K155" s="12" t="n"/>
      <c r="L155" s="12" t="n"/>
    </row>
    <row r="156" ht="31" customFormat="1" customHeight="1" s="22">
      <c r="A156" s="17">
        <f>IF(C156="","",COUNTA(($C$8:C156)))</f>
        <v/>
      </c>
      <c r="B156" s="19" t="inlineStr">
        <is>
          <t>1 Type - SW Exterior 1/2"T CDX Plywood W/ 8D Nails @ 6" O.C. Edge @ 12" O.C Field &amp; TOP PL A35 Clips @ 24" O.C. &amp; Sill PL Conn 16D Nails @ 6" O.C</t>
        </is>
      </c>
      <c r="C156" s="93" t="n">
        <v>612.2</v>
      </c>
      <c r="D156" s="2" t="inlineStr">
        <is>
          <t>SF</t>
        </is>
      </c>
      <c r="E156" s="94" t="n">
        <v>1.8</v>
      </c>
      <c r="F156" s="94" t="n">
        <v>3.5</v>
      </c>
      <c r="G156" s="94">
        <f>C156*E156</f>
        <v/>
      </c>
      <c r="H156" s="95">
        <f>C156*F156</f>
        <v/>
      </c>
      <c r="I156" s="96">
        <f>G156+H156</f>
        <v/>
      </c>
      <c r="J156" s="102" t="n"/>
      <c r="K156" s="12" t="n"/>
      <c r="L156" s="12" t="n"/>
    </row>
    <row r="157" ht="31" customFormat="1" customHeight="1" s="22">
      <c r="A157" s="17">
        <f>IF(C157="","",COUNTA(($C$8:C157)))</f>
        <v/>
      </c>
      <c r="B157" s="19" t="inlineStr">
        <is>
          <t>1 Type - SW Interior 1/2"T CDX Plywood W/ 8D Nails @ 6" O.C. Edge @ 12" O.C Field &amp; TOP PL A35 Clips @ 24" O.C. &amp; Sill PL Conn 16D Nails @ 6" O.C</t>
        </is>
      </c>
      <c r="C157" s="93" t="n">
        <v>286.5</v>
      </c>
      <c r="D157" s="2" t="inlineStr">
        <is>
          <t>SF</t>
        </is>
      </c>
      <c r="E157" s="94" t="n">
        <v>1.8</v>
      </c>
      <c r="F157" s="94" t="n">
        <v>3.5</v>
      </c>
      <c r="G157" s="94">
        <f>C157*E157</f>
        <v/>
      </c>
      <c r="H157" s="95">
        <f>C157*F157</f>
        <v/>
      </c>
      <c r="I157" s="96">
        <f>G157+H157</f>
        <v/>
      </c>
      <c r="J157" s="102" t="n"/>
      <c r="K157" s="12" t="n"/>
      <c r="L157" s="12" t="n"/>
    </row>
    <row r="158" ht="31" customFormat="1" customHeight="1" s="22">
      <c r="A158" s="17">
        <f>IF(C158="","",COUNTA(($C$8:C158)))</f>
        <v/>
      </c>
      <c r="B158" s="19" t="inlineStr">
        <is>
          <t>2 Type - SW Exterior 1/2"T CDX Plywood W/ 8D Nails @ 4" O.C. Edge @ 12" O.C Field &amp; TOP PL A35 Clips @ 16" O.C. &amp; Sill PL Conn 16D Nails @ 4" O.C</t>
        </is>
      </c>
      <c r="C158" s="93" t="n">
        <v>146.9</v>
      </c>
      <c r="D158" s="2" t="inlineStr">
        <is>
          <t>SF</t>
        </is>
      </c>
      <c r="E158" s="94" t="n">
        <v>1.8</v>
      </c>
      <c r="F158" s="94" t="n">
        <v>3.5</v>
      </c>
      <c r="G158" s="94">
        <f>C158*E158</f>
        <v/>
      </c>
      <c r="H158" s="95">
        <f>C158*F158</f>
        <v/>
      </c>
      <c r="I158" s="96">
        <f>G158+H158</f>
        <v/>
      </c>
      <c r="J158" s="102" t="n"/>
      <c r="K158" s="12" t="n"/>
      <c r="L158" s="12" t="n"/>
    </row>
    <row r="159" ht="31" customFormat="1" customHeight="1" s="22">
      <c r="A159" s="17">
        <f>IF(C159="","",COUNTA(($C$8:C159)))</f>
        <v/>
      </c>
      <c r="B159" s="19" t="inlineStr">
        <is>
          <t>2 Type - SW Interior 1/2"T CDX Plywood W/ 8D Nails @ 4" O.C. Edge @ 12" O.C Field &amp; TOP PL A35 Clips @ 16" O.C. &amp; Sill PL Conn 16D Nails @ 4" O.C</t>
        </is>
      </c>
      <c r="C159" s="93" t="n">
        <v>153.9</v>
      </c>
      <c r="D159" s="2" t="inlineStr">
        <is>
          <t>SF</t>
        </is>
      </c>
      <c r="E159" s="94" t="n">
        <v>1.8</v>
      </c>
      <c r="F159" s="94" t="n">
        <v>3.5</v>
      </c>
      <c r="G159" s="94">
        <f>C159*E159</f>
        <v/>
      </c>
      <c r="H159" s="95">
        <f>C159*F159</f>
        <v/>
      </c>
      <c r="I159" s="96">
        <f>G159+H159</f>
        <v/>
      </c>
      <c r="J159" s="102" t="n"/>
      <c r="K159" s="12" t="n"/>
      <c r="L159" s="12" t="n"/>
    </row>
    <row r="160" ht="31" customFormat="1" customHeight="1" s="22">
      <c r="A160" s="17">
        <f>IF(C160="","",COUNTA(($C$8:C160)))</f>
        <v/>
      </c>
      <c r="B160" s="19" t="inlineStr">
        <is>
          <t>1 Type - SW Exterior 1/2" CDX Plywood W/8D Nails @ 6" O.C Edge @ 12" O.C Field &amp; Frame Clip A35 @ 24 O.C &amp; Slope Pl Conn. 16D Nails @ 6" O.C &amp; Anchor Bolt 5/8"D x 12" Anchor Bolt @ 48" O.C</t>
        </is>
      </c>
      <c r="C160" s="93" t="n">
        <v>724.3000000000001</v>
      </c>
      <c r="D160" s="2" t="inlineStr">
        <is>
          <t>SF</t>
        </is>
      </c>
      <c r="E160" s="94" t="n">
        <v>1.8</v>
      </c>
      <c r="F160" s="94" t="n">
        <v>3.5</v>
      </c>
      <c r="G160" s="94">
        <f>C160*E160</f>
        <v/>
      </c>
      <c r="H160" s="95">
        <f>C160*F160</f>
        <v/>
      </c>
      <c r="I160" s="96">
        <f>G160+H160</f>
        <v/>
      </c>
      <c r="J160" s="102" t="n"/>
      <c r="K160" s="12" t="n"/>
      <c r="L160" s="12" t="n"/>
    </row>
    <row r="161" ht="31" customFormat="1" customHeight="1" s="22">
      <c r="A161" s="17">
        <f>IF(C161="","",COUNTA(($C$8:C161)))</f>
        <v/>
      </c>
      <c r="B161" s="19" t="inlineStr">
        <is>
          <t>2 Type - SW Interior 1/2" CDX Plywood W/8D Nails @ 4" O.C Edge @ 12" O.C Field &amp; Frame Clip A35 @ 16" O.C &amp; Slope Pl Conn. 16D Nails @ 4" O.C &amp; Anchor Bolt 5/8"D x 12" Anchor Bolt @ 36" O.C</t>
        </is>
      </c>
      <c r="C161" s="93" t="n">
        <v>455.7</v>
      </c>
      <c r="D161" s="2" t="inlineStr">
        <is>
          <t>SF</t>
        </is>
      </c>
      <c r="E161" s="94" t="n">
        <v>1.8</v>
      </c>
      <c r="F161" s="94" t="n">
        <v>3.5</v>
      </c>
      <c r="G161" s="94">
        <f>C161*E161</f>
        <v/>
      </c>
      <c r="H161" s="95">
        <f>C161*F161</f>
        <v/>
      </c>
      <c r="I161" s="96">
        <f>G161+H161</f>
        <v/>
      </c>
      <c r="J161" s="102" t="n"/>
      <c r="K161" s="12" t="n"/>
      <c r="L161" s="12" t="n"/>
    </row>
    <row r="162" ht="31" customFormat="1" customHeight="1" s="22">
      <c r="A162" s="17">
        <f>IF(C162="","",COUNTA(($C$8:C162)))</f>
        <v/>
      </c>
      <c r="B162" s="19" t="inlineStr">
        <is>
          <t>2 Type - SW Exterior 1/2" CDX Plywood W/8D Nails @ 4" O.C Edge @ 12" O.C Field &amp; Frame Clip A35 @ 16" O.C &amp; Slope Pl Conn. 16D Nails @ 4" O.C &amp; Anchor Bolt 5/8"D x 12" Anchor Bolt @ 36" O.C</t>
        </is>
      </c>
      <c r="C162" s="93" t="n">
        <v>197.5</v>
      </c>
      <c r="D162" s="2" t="inlineStr">
        <is>
          <t>SF</t>
        </is>
      </c>
      <c r="E162" s="94" t="n">
        <v>1.8</v>
      </c>
      <c r="F162" s="94" t="n">
        <v>3.5</v>
      </c>
      <c r="G162" s="94">
        <f>C162*E162</f>
        <v/>
      </c>
      <c r="H162" s="95">
        <f>C162*F162</f>
        <v/>
      </c>
      <c r="I162" s="96">
        <f>G162+H162</f>
        <v/>
      </c>
      <c r="J162" s="102" t="n"/>
      <c r="K162" s="12" t="n"/>
      <c r="L162" s="12" t="n"/>
    </row>
    <row r="163" ht="31" customFormat="1" customHeight="1" s="22">
      <c r="A163" s="17">
        <f>IF(C163="","",COUNTA(($C$8:C163)))</f>
        <v/>
      </c>
      <c r="B163" s="19" t="inlineStr">
        <is>
          <t>3 Type - SW Interior 1/2" CDX Plywood W/8D Nails @ 3" O.C Edge @ 12" O.C Field &amp; Frame Clip A35 @ 12" O.C &amp; Slope Pl Conn. 16D Nails @ 3" O.C &amp; Anchor Bolt 5/8"D x 12" Anchor Bolt @ 24" O.C</t>
        </is>
      </c>
      <c r="C163" s="93" t="n">
        <v>198.3</v>
      </c>
      <c r="D163" s="2" t="inlineStr">
        <is>
          <t>SF</t>
        </is>
      </c>
      <c r="E163" s="94" t="n">
        <v>1.8</v>
      </c>
      <c r="F163" s="94" t="n">
        <v>3.5</v>
      </c>
      <c r="G163" s="94">
        <f>C163*E163</f>
        <v/>
      </c>
      <c r="H163" s="95">
        <f>C163*F163</f>
        <v/>
      </c>
      <c r="I163" s="96">
        <f>G163+H163</f>
        <v/>
      </c>
      <c r="J163" s="102" t="n"/>
      <c r="K163" s="12" t="n"/>
      <c r="L163" s="12" t="n"/>
    </row>
    <row r="164" ht="31" customFormat="1" customHeight="1" s="22">
      <c r="A164" s="17">
        <f>IF(C164="","",COUNTA(($C$8:C164)))</f>
        <v/>
      </c>
      <c r="B164" s="19" t="inlineStr">
        <is>
          <t>3 Type - SW Exterior 1/2" CDX Plywood W/8D Nails @ 3" O.C Edge @ 12" O.C Field &amp; Frame Clip A35 @ 12" O.C &amp; Slope Pl Conn. 16D Nails @ 3" O.C &amp; Anchor Bolt 5/8"D x 12" Anchor Bolt @ 24" O.C</t>
        </is>
      </c>
      <c r="C164" s="93" t="n">
        <v>202.7</v>
      </c>
      <c r="D164" s="2" t="inlineStr">
        <is>
          <t>SF</t>
        </is>
      </c>
      <c r="E164" s="94" t="n">
        <v>1.8</v>
      </c>
      <c r="F164" s="94" t="n">
        <v>3.5</v>
      </c>
      <c r="G164" s="94">
        <f>C164*E164</f>
        <v/>
      </c>
      <c r="H164" s="95">
        <f>C164*F164</f>
        <v/>
      </c>
      <c r="I164" s="96">
        <f>G164+H164</f>
        <v/>
      </c>
      <c r="J164" s="102" t="n"/>
      <c r="K164" s="12" t="n"/>
      <c r="L164" s="12" t="n"/>
    </row>
    <row r="165" ht="15.5" customFormat="1" customHeight="1" s="22">
      <c r="A165" s="17">
        <f>IF(C165="","",COUNTA(($C$8:C165)))</f>
        <v/>
      </c>
      <c r="B165" s="19" t="n"/>
      <c r="C165" s="93" t="n"/>
      <c r="D165" s="2" t="n"/>
      <c r="E165" s="94" t="n"/>
      <c r="F165" s="94" t="n"/>
      <c r="G165" s="94" t="n"/>
      <c r="H165" s="95" t="n"/>
      <c r="I165" s="96" t="n"/>
      <c r="J165" s="102" t="n"/>
      <c r="K165" s="12" t="n"/>
      <c r="L165" s="12" t="n"/>
    </row>
    <row r="166" ht="18.5" customFormat="1" customHeight="1" s="22">
      <c r="A166" s="17">
        <f>IF(C166="","",COUNTA(($C$8:C166)))</f>
        <v/>
      </c>
      <c r="B166" s="32" t="inlineStr">
        <is>
          <t>Ceiling Joists</t>
        </is>
      </c>
      <c r="C166" s="93" t="n"/>
      <c r="D166" s="2" t="n"/>
      <c r="E166" s="94" t="n"/>
      <c r="F166" s="94" t="n"/>
      <c r="G166" s="94" t="n"/>
      <c r="H166" s="95" t="n"/>
      <c r="I166" s="96" t="n"/>
      <c r="J166" s="102" t="n"/>
      <c r="K166" s="12" t="n"/>
      <c r="L166" s="12" t="n"/>
    </row>
    <row r="167" ht="15.5" customFormat="1" customHeight="1" s="22">
      <c r="A167" s="17">
        <f>IF(C167="","",COUNTA(($C$8:C167)))</f>
        <v/>
      </c>
      <c r="B167" s="19" t="inlineStr">
        <is>
          <t>2 x 6 DF#2 CLG JSTS @ 16" O.C. (933 SF)</t>
        </is>
      </c>
      <c r="C167" s="93" t="n">
        <v>701.5037593984962</v>
      </c>
      <c r="D167" s="2" t="inlineStr">
        <is>
          <t>LF</t>
        </is>
      </c>
      <c r="E167" s="94" t="n">
        <v>2</v>
      </c>
      <c r="F167" s="94" t="n">
        <v>3</v>
      </c>
      <c r="G167" s="94">
        <f>C167*E167</f>
        <v/>
      </c>
      <c r="H167" s="95">
        <f>C167*F167</f>
        <v/>
      </c>
      <c r="I167" s="96">
        <f>G167+H167</f>
        <v/>
      </c>
      <c r="J167" s="102" t="n"/>
      <c r="K167" s="12" t="n"/>
      <c r="L167" s="12" t="n"/>
    </row>
    <row r="168" ht="15.5" customFormat="1" customHeight="1" s="22">
      <c r="A168" s="17">
        <f>IF(C168="","",COUNTA(($C$8:C168)))</f>
        <v/>
      </c>
      <c r="B168" s="19" t="inlineStr">
        <is>
          <t>2 x 6 DF#2 CLG JSTS @ 16" O.C. (1008 SF)</t>
        </is>
      </c>
      <c r="C168" s="93" t="n">
        <v>757.8947368421052</v>
      </c>
      <c r="D168" s="2" t="inlineStr">
        <is>
          <t>LF</t>
        </is>
      </c>
      <c r="E168" s="94" t="n">
        <v>2</v>
      </c>
      <c r="F168" s="94" t="n">
        <v>3</v>
      </c>
      <c r="G168" s="94">
        <f>C168*E168</f>
        <v/>
      </c>
      <c r="H168" s="95">
        <f>C168*F168</f>
        <v/>
      </c>
      <c r="I168" s="96">
        <f>G168+H168</f>
        <v/>
      </c>
      <c r="J168" s="102" t="n"/>
      <c r="K168" s="12" t="n"/>
      <c r="L168" s="12" t="n"/>
    </row>
    <row r="169" ht="15.5" customFormat="1" customHeight="1" s="22">
      <c r="A169" s="17">
        <f>IF(C169="","",COUNTA(($C$8:C169)))</f>
        <v/>
      </c>
      <c r="B169" s="19" t="inlineStr">
        <is>
          <t>2 x 8 DF# CLG JSTS @ 16" O.C (443 SF)</t>
        </is>
      </c>
      <c r="C169" s="93" t="n">
        <v>333.0827067669173</v>
      </c>
      <c r="D169" s="2" t="inlineStr">
        <is>
          <t>LF</t>
        </is>
      </c>
      <c r="E169" s="94" t="n">
        <v>2</v>
      </c>
      <c r="F169" s="94" t="n">
        <v>3.5</v>
      </c>
      <c r="G169" s="94">
        <f>C169*E169</f>
        <v/>
      </c>
      <c r="H169" s="95">
        <f>C169*F169</f>
        <v/>
      </c>
      <c r="I169" s="96">
        <f>G169+H169</f>
        <v/>
      </c>
      <c r="J169" s="102" t="n"/>
      <c r="K169" s="12" t="n"/>
      <c r="L169" s="12" t="n"/>
    </row>
    <row r="170" ht="15.5" customFormat="1" customHeight="1" s="22">
      <c r="A170" s="17">
        <f>IF(C170="","",COUNTA(($C$8:C170)))</f>
        <v/>
      </c>
      <c r="B170" s="19" t="inlineStr"/>
      <c r="C170" s="93" t="n"/>
      <c r="D170" s="2" t="n"/>
      <c r="E170" s="94" t="n"/>
      <c r="F170" s="94" t="n"/>
      <c r="G170" s="94" t="n"/>
      <c r="H170" s="95" t="n"/>
      <c r="I170" s="96" t="n"/>
      <c r="J170" s="102" t="n"/>
      <c r="K170" s="12" t="n"/>
      <c r="L170" s="12" t="n"/>
    </row>
    <row r="171" ht="18.5" customFormat="1" customHeight="1" s="22">
      <c r="A171" s="17">
        <f>IF(C171="","",COUNTA(($C$8:C171)))</f>
        <v/>
      </c>
      <c r="B171" s="32" t="inlineStr">
        <is>
          <t>Roof Joists</t>
        </is>
      </c>
      <c r="C171" s="93" t="n"/>
      <c r="D171" s="55" t="n"/>
      <c r="E171" s="94" t="n"/>
      <c r="F171" s="94" t="n"/>
      <c r="G171" s="94" t="n"/>
      <c r="H171" s="95" t="n"/>
      <c r="I171" s="96" t="n"/>
      <c r="J171" s="102" t="n"/>
      <c r="K171" s="12" t="n"/>
      <c r="L171" s="12" t="n"/>
    </row>
    <row r="172" ht="15.5" customFormat="1" customHeight="1" s="22">
      <c r="A172" s="17">
        <f>IF(C172="","",COUNTA(($C$8:C172)))</f>
        <v/>
      </c>
      <c r="B172" s="19" t="inlineStr">
        <is>
          <t>2 x 8 DF #2 Collar-Tie Jsts @ 24" O.C. (359 SF)</t>
        </is>
      </c>
      <c r="C172" s="93" t="n">
        <v>179.5</v>
      </c>
      <c r="D172" s="2" t="inlineStr">
        <is>
          <t>LF</t>
        </is>
      </c>
      <c r="E172" s="94" t="n">
        <v>3</v>
      </c>
      <c r="F172" s="94" t="n">
        <v>3.5</v>
      </c>
      <c r="G172" s="94">
        <f>C172*E172</f>
        <v/>
      </c>
      <c r="H172" s="95">
        <f>C172*F172</f>
        <v/>
      </c>
      <c r="I172" s="96">
        <f>G172+H172</f>
        <v/>
      </c>
      <c r="J172" s="102" t="n"/>
      <c r="K172" s="12" t="n"/>
      <c r="L172" s="12" t="n"/>
    </row>
    <row r="173" ht="15.5" customFormat="1" customHeight="1" s="22">
      <c r="A173" s="17">
        <f>IF(C173="","",COUNTA(($C$8:C173)))</f>
        <v/>
      </c>
      <c r="B173" s="19" t="inlineStr">
        <is>
          <t>2 x 12 Deck JSTS @ 16" O.C. (221 SF)</t>
        </is>
      </c>
      <c r="C173" s="93" t="n">
        <v>166.1654135338346</v>
      </c>
      <c r="D173" s="2" t="inlineStr">
        <is>
          <t>LF</t>
        </is>
      </c>
      <c r="E173" s="94" t="n">
        <v>3</v>
      </c>
      <c r="F173" s="94" t="n">
        <v>4.5</v>
      </c>
      <c r="G173" s="94">
        <f>C173*E173</f>
        <v/>
      </c>
      <c r="H173" s="95">
        <f>C173*F173</f>
        <v/>
      </c>
      <c r="I173" s="96">
        <f>G173+H173</f>
        <v/>
      </c>
      <c r="J173" s="102" t="n"/>
      <c r="K173" s="12" t="n"/>
      <c r="L173" s="12" t="n"/>
    </row>
    <row r="174" ht="15.5" customFormat="1" customHeight="1" s="22">
      <c r="A174" s="17">
        <f>IF(C174="","",COUNTA(($C$8:C174)))</f>
        <v/>
      </c>
      <c r="B174" s="19" t="inlineStr">
        <is>
          <t>2 x 8 DF #2 Roof RafterJsts @ 24" O.C. (1534 SF)</t>
        </is>
      </c>
      <c r="C174" s="93" t="n">
        <v>767</v>
      </c>
      <c r="D174" s="2" t="inlineStr">
        <is>
          <t>LF</t>
        </is>
      </c>
      <c r="E174" s="94" t="n">
        <v>3</v>
      </c>
      <c r="F174" s="94" t="n">
        <v>3.5</v>
      </c>
      <c r="G174" s="94">
        <f>C174*E174</f>
        <v/>
      </c>
      <c r="H174" s="95">
        <f>C174*F174</f>
        <v/>
      </c>
      <c r="I174" s="96">
        <f>G174+H174</f>
        <v/>
      </c>
      <c r="J174" s="102" t="n"/>
      <c r="K174" s="12" t="n"/>
      <c r="L174" s="12" t="n"/>
    </row>
    <row r="175" ht="15.5" customFormat="1" customHeight="1" s="22">
      <c r="A175" s="17">
        <f>IF(C175="","",COUNTA(($C$8:C175)))</f>
        <v/>
      </c>
      <c r="B175" s="19" t="inlineStr">
        <is>
          <t>2 x 8 F#2 Rafter @ 24" O.C. (1986 SF)</t>
        </is>
      </c>
      <c r="C175" s="93" t="n">
        <v>993</v>
      </c>
      <c r="D175" s="2" t="inlineStr">
        <is>
          <t>LF</t>
        </is>
      </c>
      <c r="E175" s="94" t="n">
        <v>3</v>
      </c>
      <c r="F175" s="94" t="n">
        <v>3.5</v>
      </c>
      <c r="G175" s="94">
        <f>C175*E175</f>
        <v/>
      </c>
      <c r="H175" s="95">
        <f>C175*F175</f>
        <v/>
      </c>
      <c r="I175" s="96">
        <f>G175+H175</f>
        <v/>
      </c>
      <c r="J175" s="102" t="n"/>
      <c r="K175" s="12" t="n"/>
      <c r="L175" s="12" t="n"/>
    </row>
    <row r="176" ht="15.5" customFormat="1" customHeight="1" s="22">
      <c r="A176" s="17">
        <f>IF(C176="","",COUNTA(($C$8:C176)))</f>
        <v/>
      </c>
      <c r="B176" s="19" t="inlineStr">
        <is>
          <t>2 x 10 DF# 2 Collar-Tie Rafter JSTS @ 24" O.C (882 SF)</t>
        </is>
      </c>
      <c r="C176" s="93" t="n">
        <v>441</v>
      </c>
      <c r="D176" s="2" t="inlineStr">
        <is>
          <t>LF</t>
        </is>
      </c>
      <c r="E176" s="94" t="n">
        <v>3</v>
      </c>
      <c r="F176" s="94" t="n">
        <v>4</v>
      </c>
      <c r="G176" s="94">
        <f>C176*E176</f>
        <v/>
      </c>
      <c r="H176" s="95">
        <f>C176*F176</f>
        <v/>
      </c>
      <c r="I176" s="96">
        <f>G176+H176</f>
        <v/>
      </c>
      <c r="J176" s="102" t="n"/>
      <c r="K176" s="12" t="n"/>
      <c r="L176" s="12" t="n"/>
    </row>
    <row r="177" ht="15.5" customFormat="1" customHeight="1" s="22">
      <c r="A177" s="17">
        <f>IF(C177="","",COUNTA(($C$8:C177)))</f>
        <v/>
      </c>
      <c r="B177" s="19" t="inlineStr">
        <is>
          <t>2 x 10 DF# 2 HIP</t>
        </is>
      </c>
      <c r="C177" s="93" t="n">
        <v>14</v>
      </c>
      <c r="D177" s="2" t="inlineStr">
        <is>
          <t>LF</t>
        </is>
      </c>
      <c r="E177" s="94" t="n">
        <v>3</v>
      </c>
      <c r="F177" s="94" t="n">
        <v>4</v>
      </c>
      <c r="G177" s="94">
        <f>C177*E177</f>
        <v/>
      </c>
      <c r="H177" s="95">
        <f>C177*F177</f>
        <v/>
      </c>
      <c r="I177" s="96">
        <f>G177+H177</f>
        <v/>
      </c>
      <c r="J177" s="102" t="n"/>
      <c r="K177" s="12" t="n"/>
      <c r="L177" s="12" t="n"/>
    </row>
    <row r="178" ht="15.5" customFormat="1" customHeight="1" s="22">
      <c r="A178" s="17">
        <f>IF(C178="","",COUNTA(($C$8:C178)))</f>
        <v/>
      </c>
      <c r="B178" s="19" t="inlineStr">
        <is>
          <t>2 x 10 DF#2 Valley</t>
        </is>
      </c>
      <c r="C178" s="93" t="n">
        <v>11</v>
      </c>
      <c r="D178" s="2" t="inlineStr">
        <is>
          <t>LF</t>
        </is>
      </c>
      <c r="E178" s="94" t="n">
        <v>3</v>
      </c>
      <c r="F178" s="94" t="n">
        <v>4</v>
      </c>
      <c r="G178" s="94">
        <f>C178*E178</f>
        <v/>
      </c>
      <c r="H178" s="95">
        <f>C178*F178</f>
        <v/>
      </c>
      <c r="I178" s="96">
        <f>G178+H178</f>
        <v/>
      </c>
      <c r="J178" s="102" t="n"/>
      <c r="K178" s="12" t="n"/>
      <c r="L178" s="12" t="n"/>
    </row>
    <row r="179" ht="15.5" customFormat="1" customHeight="1" s="22">
      <c r="A179" s="17">
        <f>IF(C179="","",COUNTA(($C$8:C179)))</f>
        <v/>
      </c>
      <c r="B179" s="19" t="inlineStr">
        <is>
          <t>Calif Valley</t>
        </is>
      </c>
      <c r="C179" s="93" t="n">
        <v>87</v>
      </c>
      <c r="D179" s="2" t="inlineStr">
        <is>
          <t>LF</t>
        </is>
      </c>
      <c r="E179" s="94" t="n">
        <v>3</v>
      </c>
      <c r="F179" s="94" t="n">
        <v>4</v>
      </c>
      <c r="G179" s="94">
        <f>C179*E179</f>
        <v/>
      </c>
      <c r="H179" s="95">
        <f>C179*F179</f>
        <v/>
      </c>
      <c r="I179" s="96">
        <f>G179+H179</f>
        <v/>
      </c>
      <c r="J179" s="102" t="n"/>
      <c r="K179" s="12" t="n"/>
      <c r="L179" s="12" t="n"/>
    </row>
    <row r="180" ht="15.5" customFormat="1" customHeight="1" s="22">
      <c r="A180" s="17">
        <f>IF(C180="","",COUNTA(($C$8:C180)))</f>
        <v/>
      </c>
      <c r="B180" s="19" t="inlineStr">
        <is>
          <t>2 x 10 Ridge Board</t>
        </is>
      </c>
      <c r="C180" s="93" t="n">
        <v>9</v>
      </c>
      <c r="D180" s="2" t="inlineStr">
        <is>
          <t>LF</t>
        </is>
      </c>
      <c r="E180" s="94" t="n">
        <v>3</v>
      </c>
      <c r="F180" s="94" t="n">
        <v>4</v>
      </c>
      <c r="G180" s="94">
        <f>C180*E180</f>
        <v/>
      </c>
      <c r="H180" s="95">
        <f>C180*F180</f>
        <v/>
      </c>
      <c r="I180" s="96">
        <f>G180+H180</f>
        <v/>
      </c>
      <c r="J180" s="102" t="n"/>
      <c r="K180" s="12" t="n"/>
      <c r="L180" s="12" t="n"/>
    </row>
    <row r="181" ht="15.5" customFormat="1" customHeight="1" s="22">
      <c r="A181" s="17">
        <f>IF(C181="","",COUNTA(($C$8:C181)))</f>
        <v/>
      </c>
      <c r="B181" s="19" t="inlineStr">
        <is>
          <t>1 3/4" x 14"MLM Collector</t>
        </is>
      </c>
      <c r="C181" s="93" t="n">
        <v>56</v>
      </c>
      <c r="D181" s="2" t="inlineStr">
        <is>
          <t>LF</t>
        </is>
      </c>
      <c r="E181" s="94" t="n">
        <v>3</v>
      </c>
      <c r="F181" s="94" t="n">
        <v>5.5</v>
      </c>
      <c r="G181" s="94">
        <f>C181*E181</f>
        <v/>
      </c>
      <c r="H181" s="95">
        <f>C181*F181</f>
        <v/>
      </c>
      <c r="I181" s="96">
        <f>G181+H181</f>
        <v/>
      </c>
      <c r="J181" s="102" t="n"/>
      <c r="K181" s="12" t="n"/>
      <c r="L181" s="12" t="n"/>
    </row>
    <row r="182" ht="15.5" customFormat="1" customHeight="1" s="22">
      <c r="A182" s="17">
        <f>IF(C182="","",COUNTA(($C$8:C182)))</f>
        <v/>
      </c>
      <c r="B182" s="19" t="n"/>
      <c r="C182" s="93" t="n"/>
      <c r="D182" s="2" t="n"/>
      <c r="E182" s="94" t="n"/>
      <c r="F182" s="94" t="n"/>
      <c r="G182" s="94" t="n"/>
      <c r="H182" s="95" t="n"/>
      <c r="I182" s="96" t="n"/>
      <c r="J182" s="102" t="n"/>
      <c r="K182" s="12" t="n"/>
      <c r="L182" s="12" t="n"/>
    </row>
    <row r="183" ht="18.5" customFormat="1" customHeight="1" s="22">
      <c r="A183" s="17">
        <f>IF(C183="","",COUNTA(($C$8:C183)))</f>
        <v/>
      </c>
      <c r="B183" s="32" t="inlineStr">
        <is>
          <t>Floor Joist</t>
        </is>
      </c>
      <c r="C183" s="93" t="n"/>
      <c r="D183" s="55" t="n"/>
      <c r="E183" s="94" t="n"/>
      <c r="F183" s="94" t="n"/>
      <c r="G183" s="94" t="n"/>
      <c r="H183" s="95" t="n"/>
      <c r="I183" s="96" t="n"/>
      <c r="J183" s="102" t="n"/>
      <c r="K183" s="12" t="n"/>
      <c r="L183" s="12" t="n"/>
    </row>
    <row r="184" ht="15.5" customFormat="1" customHeight="1" s="22">
      <c r="A184" s="17">
        <f>IF(C184="","",COUNTA(($C$8:C184)))</f>
        <v/>
      </c>
      <c r="B184" s="19" t="inlineStr">
        <is>
          <t>11 7/8" TJI 210 Floor JSTS @ 16" O.C. (1134 SF)</t>
        </is>
      </c>
      <c r="C184" s="93" t="n">
        <v>852.6315789473683</v>
      </c>
      <c r="D184" s="2" t="inlineStr">
        <is>
          <t>LF</t>
        </is>
      </c>
      <c r="E184" s="94" t="n">
        <v>4</v>
      </c>
      <c r="F184" s="94" t="n">
        <v>6.5</v>
      </c>
      <c r="G184" s="94">
        <f>C184*E184</f>
        <v/>
      </c>
      <c r="H184" s="95">
        <f>C184*F184</f>
        <v/>
      </c>
      <c r="I184" s="96">
        <f>G184+H184</f>
        <v/>
      </c>
      <c r="J184" s="102" t="n"/>
      <c r="K184" s="12" t="n"/>
      <c r="L184" s="12" t="n"/>
    </row>
    <row r="185" ht="15.5" customFormat="1" customHeight="1" s="22">
      <c r="A185" s="17">
        <f>IF(C185="","",COUNTA(($C$8:C185)))</f>
        <v/>
      </c>
      <c r="B185" s="19" t="inlineStr">
        <is>
          <t>11 7/8" TJI 360 Floor JSTS @ 16" O.C. (1764 SF)</t>
        </is>
      </c>
      <c r="C185" s="93" t="n">
        <v>1326.315789473684</v>
      </c>
      <c r="D185" s="2" t="inlineStr">
        <is>
          <t>LF</t>
        </is>
      </c>
      <c r="E185" s="94" t="n">
        <v>4</v>
      </c>
      <c r="F185" s="94" t="n">
        <v>7.5</v>
      </c>
      <c r="G185" s="94">
        <f>C185*E185</f>
        <v/>
      </c>
      <c r="H185" s="95">
        <f>C185*F185</f>
        <v/>
      </c>
      <c r="I185" s="96">
        <f>G185+H185</f>
        <v/>
      </c>
      <c r="J185" s="102" t="n"/>
      <c r="K185" s="12" t="n"/>
      <c r="L185" s="12" t="n"/>
    </row>
    <row r="186" ht="15.5" customFormat="1" customHeight="1" s="22">
      <c r="A186" s="17">
        <f>IF(C186="","",COUNTA(($C$8:C186)))</f>
        <v/>
      </c>
      <c r="B186" s="19" t="inlineStr">
        <is>
          <t>14" TJI 110 Floor JSTS @ 16" O.C. (1156 SF)</t>
        </is>
      </c>
      <c r="C186" s="93" t="n">
        <v>869.1729323308271</v>
      </c>
      <c r="D186" s="2" t="inlineStr">
        <is>
          <t>LF</t>
        </is>
      </c>
      <c r="E186" s="94" t="n">
        <v>4</v>
      </c>
      <c r="F186" s="94" t="n">
        <v>8</v>
      </c>
      <c r="G186" s="94">
        <f>C186*E186</f>
        <v/>
      </c>
      <c r="H186" s="95">
        <f>C186*F186</f>
        <v/>
      </c>
      <c r="I186" s="96">
        <f>G186+H186</f>
        <v/>
      </c>
      <c r="J186" s="102" t="n"/>
      <c r="K186" s="12" t="n"/>
      <c r="L186" s="12" t="n"/>
    </row>
    <row r="187" ht="15.5" customFormat="1" customHeight="1" s="22">
      <c r="A187" s="17">
        <f>IF(C187="","",COUNTA(($C$8:C187)))</f>
        <v/>
      </c>
      <c r="B187" s="19" t="inlineStr">
        <is>
          <t>14" TJI 210 Floor JSTS @ 16" O.C. (371 SF)</t>
        </is>
      </c>
      <c r="C187" s="93" t="n">
        <v>278.9473684210526</v>
      </c>
      <c r="D187" s="2" t="inlineStr">
        <is>
          <t>LF</t>
        </is>
      </c>
      <c r="E187" s="94" t="n">
        <v>4</v>
      </c>
      <c r="F187" s="94" t="n">
        <v>8.5</v>
      </c>
      <c r="G187" s="94">
        <f>C187*E187</f>
        <v/>
      </c>
      <c r="H187" s="95">
        <f>C187*F187</f>
        <v/>
      </c>
      <c r="I187" s="96">
        <f>G187+H187</f>
        <v/>
      </c>
      <c r="J187" s="102" t="n"/>
      <c r="K187" s="12" t="n"/>
      <c r="L187" s="12" t="n"/>
    </row>
    <row r="188" ht="15.5" customFormat="1" customHeight="1" s="22">
      <c r="A188" s="17">
        <f>IF(C188="","",COUNTA(($C$8:C188)))</f>
        <v/>
      </c>
      <c r="B188" s="19" t="inlineStr">
        <is>
          <t>11 7/8" TJI 110 FLR JSTS @ 16" O.C. (124 SF)</t>
        </is>
      </c>
      <c r="C188" s="93" t="n">
        <v>93.23308270676691</v>
      </c>
      <c r="D188" s="2" t="inlineStr">
        <is>
          <t>LF</t>
        </is>
      </c>
      <c r="E188" s="94" t="n">
        <v>4</v>
      </c>
      <c r="F188" s="94" t="n">
        <v>6</v>
      </c>
      <c r="G188" s="94">
        <f>C188*E188</f>
        <v/>
      </c>
      <c r="H188" s="95">
        <f>C188*F188</f>
        <v/>
      </c>
      <c r="I188" s="96">
        <f>G188+H188</f>
        <v/>
      </c>
      <c r="J188" s="102" t="n"/>
      <c r="K188" s="12" t="n"/>
      <c r="L188" s="12" t="n"/>
    </row>
    <row r="189" ht="15.5" customFormat="1" customHeight="1" s="22">
      <c r="A189" s="17">
        <f>IF(C189="","",COUNTA(($C$8:C189)))</f>
        <v/>
      </c>
      <c r="B189" s="19" t="n"/>
      <c r="C189" s="93" t="n"/>
      <c r="D189" s="2" t="n"/>
      <c r="E189" s="94" t="n"/>
      <c r="F189" s="94" t="n"/>
      <c r="G189" s="94" t="n"/>
      <c r="H189" s="95" t="n"/>
      <c r="I189" s="96" t="n"/>
      <c r="J189" s="102" t="n"/>
      <c r="K189" s="12" t="n"/>
      <c r="L189" s="12" t="n"/>
    </row>
    <row r="190" ht="18.5" customFormat="1" customHeight="1" s="22">
      <c r="A190" s="17">
        <f>IF(C190="","",COUNTA(($C$8:C190)))</f>
        <v/>
      </c>
      <c r="B190" s="32" t="inlineStr">
        <is>
          <t>Sheathing</t>
        </is>
      </c>
      <c r="C190" s="93" t="n"/>
      <c r="D190" s="55" t="n"/>
      <c r="E190" s="94" t="n"/>
      <c r="F190" s="94" t="n"/>
      <c r="G190" s="94" t="n"/>
      <c r="H190" s="95" t="n"/>
      <c r="I190" s="96" t="n"/>
      <c r="J190" s="102" t="n"/>
      <c r="K190" s="12" t="n"/>
      <c r="L190" s="12" t="n"/>
    </row>
    <row r="191" ht="15.5" customFormat="1" customHeight="1" s="22">
      <c r="A191" s="17">
        <f>IF(C191="","",COUNTA(($C$8:C191)))</f>
        <v/>
      </c>
      <c r="B191" s="19" t="inlineStr">
        <is>
          <t>1 1/8" T&amp;G Plywood Sub Floor Sheathing</t>
        </is>
      </c>
      <c r="C191" s="93" t="n">
        <v>4549</v>
      </c>
      <c r="D191" s="2" t="inlineStr">
        <is>
          <t>SF</t>
        </is>
      </c>
      <c r="E191" s="94" t="n">
        <v>1.5</v>
      </c>
      <c r="F191" s="94" t="n">
        <v>3.2</v>
      </c>
      <c r="G191" s="94">
        <f>C191*E191</f>
        <v/>
      </c>
      <c r="H191" s="95">
        <f>C191*F191</f>
        <v/>
      </c>
      <c r="I191" s="96">
        <f>G191+H191</f>
        <v/>
      </c>
      <c r="J191" s="102" t="n"/>
      <c r="K191" s="12" t="n"/>
      <c r="L191" s="12" t="n"/>
    </row>
    <row r="192" ht="15.5" customFormat="1" customHeight="1" s="22">
      <c r="A192" s="17">
        <f>IF(C192="","",COUNTA(($C$8:C192)))</f>
        <v/>
      </c>
      <c r="B192" s="19" t="inlineStr">
        <is>
          <t>1/2" OSB Or 1/2" CDX Plywd.Roof Sheathing</t>
        </is>
      </c>
      <c r="C192" s="93" t="n">
        <v>3903</v>
      </c>
      <c r="D192" s="2" t="inlineStr">
        <is>
          <t>SF</t>
        </is>
      </c>
      <c r="E192" s="94" t="n">
        <v>1.5</v>
      </c>
      <c r="F192" s="94" t="n">
        <v>3</v>
      </c>
      <c r="G192" s="94">
        <f>C192*E192</f>
        <v/>
      </c>
      <c r="H192" s="95">
        <f>C192*F192</f>
        <v/>
      </c>
      <c r="I192" s="96">
        <f>G192+H192</f>
        <v/>
      </c>
      <c r="J192" s="102" t="n"/>
      <c r="K192" s="12" t="n"/>
      <c r="L192" s="12" t="n"/>
    </row>
    <row r="193" ht="15.5" customFormat="1" customHeight="1" s="22">
      <c r="A193" s="17">
        <f>IF(C193="","",COUNTA(($C$8:C193)))</f>
        <v/>
      </c>
      <c r="B193" s="19" t="inlineStr">
        <is>
          <t>1/2" CDX Plywood Wall Sheathing</t>
        </is>
      </c>
      <c r="C193" s="93" t="n">
        <v>10481</v>
      </c>
      <c r="D193" s="2" t="inlineStr">
        <is>
          <t>SF</t>
        </is>
      </c>
      <c r="E193" s="94" t="n">
        <v>1.5</v>
      </c>
      <c r="F193" s="94" t="n">
        <v>2.8</v>
      </c>
      <c r="G193" s="94">
        <f>C193*E193</f>
        <v/>
      </c>
      <c r="H193" s="95">
        <f>C193*F193</f>
        <v/>
      </c>
      <c r="I193" s="96">
        <f>G193+H193</f>
        <v/>
      </c>
      <c r="J193" s="102" t="n"/>
      <c r="K193" s="12" t="n"/>
      <c r="L193" s="12" t="n"/>
    </row>
    <row r="194" ht="15.5" customFormat="1" customHeight="1" s="22">
      <c r="A194" s="17">
        <f>IF(C194="","",COUNTA(($C$8:C194)))</f>
        <v/>
      </c>
      <c r="B194" s="19" t="inlineStr"/>
      <c r="C194" s="93" t="n"/>
      <c r="D194" s="2" t="n"/>
      <c r="E194" s="94" t="n"/>
      <c r="F194" s="94" t="n"/>
      <c r="G194" s="94" t="n"/>
      <c r="H194" s="95" t="n"/>
      <c r="I194" s="96" t="n"/>
      <c r="J194" s="102" t="n"/>
      <c r="K194" s="12" t="n"/>
      <c r="L194" s="12" t="n"/>
    </row>
    <row r="195" ht="18.5" customFormat="1" customHeight="1" s="22">
      <c r="A195" s="17">
        <f>IF(C195="","",COUNTA(($C$8:C195)))</f>
        <v/>
      </c>
      <c r="B195" s="32" t="inlineStr">
        <is>
          <t>Wood Posts</t>
        </is>
      </c>
      <c r="C195" s="93" t="n"/>
      <c r="D195" s="55" t="n"/>
      <c r="E195" s="94" t="n"/>
      <c r="F195" s="94" t="n"/>
      <c r="G195" s="94" t="n"/>
      <c r="H195" s="95" t="n"/>
      <c r="I195" s="96" t="n"/>
      <c r="J195" s="102" t="n"/>
      <c r="K195" s="12" t="n"/>
      <c r="L195" s="12" t="n"/>
    </row>
    <row r="196" ht="15.5" customFormat="1" customHeight="1" s="22">
      <c r="A196" s="17">
        <f>IF(C196="","",COUNTA(($C$8:C196)))</f>
        <v/>
      </c>
      <c r="B196" s="19" t="inlineStr">
        <is>
          <t>6 x 6 Post</t>
        </is>
      </c>
      <c r="C196" s="93" t="n">
        <v>1</v>
      </c>
      <c r="D196" s="2" t="inlineStr">
        <is>
          <t>EA</t>
        </is>
      </c>
      <c r="E196" s="94" t="n">
        <v>90</v>
      </c>
      <c r="F196" s="94" t="n">
        <v>150</v>
      </c>
      <c r="G196" s="94">
        <f>C196*E196</f>
        <v/>
      </c>
      <c r="H196" s="95">
        <f>C196*F196</f>
        <v/>
      </c>
      <c r="I196" s="96">
        <f>G196+H196</f>
        <v/>
      </c>
      <c r="J196" s="102" t="n"/>
      <c r="K196" s="12" t="n"/>
      <c r="L196" s="12" t="n"/>
    </row>
    <row r="197" ht="15.5" customFormat="1" customHeight="1" s="22">
      <c r="A197" s="17">
        <f>IF(C197="","",COUNTA(($C$8:C197)))</f>
        <v/>
      </c>
      <c r="B197" s="19" t="inlineStr">
        <is>
          <t>4 x4 Post</t>
        </is>
      </c>
      <c r="C197" s="93" t="n">
        <v>24</v>
      </c>
      <c r="D197" s="2" t="inlineStr">
        <is>
          <t>EA</t>
        </is>
      </c>
      <c r="E197" s="94" t="n">
        <v>60</v>
      </c>
      <c r="F197" s="94" t="n">
        <v>100</v>
      </c>
      <c r="G197" s="94">
        <f>C197*E197</f>
        <v/>
      </c>
      <c r="H197" s="95">
        <f>C197*F197</f>
        <v/>
      </c>
      <c r="I197" s="96">
        <f>G197+H197</f>
        <v/>
      </c>
      <c r="J197" s="102" t="n"/>
      <c r="K197" s="12" t="n"/>
      <c r="L197" s="12" t="n"/>
    </row>
    <row r="198" ht="15.5" customFormat="1" customHeight="1" s="22">
      <c r="A198" s="17">
        <f>IF(C198="","",COUNTA(($C$8:C198)))</f>
        <v/>
      </c>
      <c r="B198" s="19" t="inlineStr">
        <is>
          <t>4 x 6 Post</t>
        </is>
      </c>
      <c r="C198" s="93" t="n">
        <v>24</v>
      </c>
      <c r="D198" s="2" t="inlineStr">
        <is>
          <t>EA</t>
        </is>
      </c>
      <c r="E198" s="94" t="n">
        <v>60</v>
      </c>
      <c r="F198" s="94" t="n">
        <v>110</v>
      </c>
      <c r="G198" s="94">
        <f>C198*E198</f>
        <v/>
      </c>
      <c r="H198" s="95">
        <f>C198*F198</f>
        <v/>
      </c>
      <c r="I198" s="96">
        <f>G198+H198</f>
        <v/>
      </c>
      <c r="J198" s="102" t="n"/>
      <c r="K198" s="12" t="n"/>
      <c r="L198" s="12" t="n"/>
    </row>
    <row r="199" ht="15.5" customFormat="1" customHeight="1" s="22">
      <c r="A199" s="17">
        <f>IF(C199="","",COUNTA(($C$8:C199)))</f>
        <v/>
      </c>
      <c r="B199" s="19" t="inlineStr">
        <is>
          <t>4x4 Guard Post</t>
        </is>
      </c>
      <c r="C199" s="93" t="n">
        <v>9</v>
      </c>
      <c r="D199" s="2" t="inlineStr">
        <is>
          <t>EA</t>
        </is>
      </c>
      <c r="E199" s="94" t="n">
        <v>40</v>
      </c>
      <c r="F199" s="94" t="n">
        <v>100</v>
      </c>
      <c r="G199" s="94">
        <f>C199*E199</f>
        <v/>
      </c>
      <c r="H199" s="95">
        <f>C199*F199</f>
        <v/>
      </c>
      <c r="I199" s="96">
        <f>G199+H199</f>
        <v/>
      </c>
      <c r="J199" s="102" t="n"/>
      <c r="K199" s="12" t="n"/>
      <c r="L199" s="12" t="n"/>
    </row>
    <row r="200" ht="15.5" customFormat="1" customHeight="1" s="22">
      <c r="A200" s="17">
        <f>IF(C200="","",COUNTA(($C$8:C200)))</f>
        <v/>
      </c>
      <c r="B200" s="19" t="inlineStr">
        <is>
          <t>HDU2 / 4 x 6 Post</t>
        </is>
      </c>
      <c r="C200" s="93" t="n">
        <v>30</v>
      </c>
      <c r="D200" s="2" t="inlineStr">
        <is>
          <t>EA</t>
        </is>
      </c>
      <c r="E200" s="94" t="n">
        <v>60</v>
      </c>
      <c r="F200" s="94" t="n">
        <v>110</v>
      </c>
      <c r="G200" s="94">
        <f>C200*E200</f>
        <v/>
      </c>
      <c r="H200" s="95">
        <f>C200*F200</f>
        <v/>
      </c>
      <c r="I200" s="96">
        <f>G200+H200</f>
        <v/>
      </c>
      <c r="J200" s="102" t="n"/>
      <c r="K200" s="12" t="n"/>
      <c r="L200" s="12" t="n"/>
    </row>
    <row r="201" ht="15.5" customFormat="1" customHeight="1" s="22">
      <c r="A201" s="17">
        <f>IF(C201="","",COUNTA(($C$8:C201)))</f>
        <v/>
      </c>
      <c r="B201" s="19" t="inlineStr">
        <is>
          <t>HDU5 / 4 x 4 Post</t>
        </is>
      </c>
      <c r="C201" s="93" t="n">
        <v>17</v>
      </c>
      <c r="D201" s="2" t="inlineStr">
        <is>
          <t>EA</t>
        </is>
      </c>
      <c r="E201" s="94" t="n">
        <v>60</v>
      </c>
      <c r="F201" s="94" t="n">
        <v>100</v>
      </c>
      <c r="G201" s="94">
        <f>C201*E201</f>
        <v/>
      </c>
      <c r="H201" s="95">
        <f>C201*F201</f>
        <v/>
      </c>
      <c r="I201" s="96">
        <f>G201+H201</f>
        <v/>
      </c>
      <c r="J201" s="102" t="n"/>
      <c r="K201" s="12" t="n"/>
      <c r="L201" s="12" t="n"/>
    </row>
    <row r="202" ht="15.5" customFormat="1" customHeight="1" s="22">
      <c r="A202" s="17">
        <f>IF(C202="","",COUNTA(($C$8:C202)))</f>
        <v/>
      </c>
      <c r="B202" s="19" t="inlineStr">
        <is>
          <t>HDU8 / 4 x 8 Post</t>
        </is>
      </c>
      <c r="C202" s="93" t="n">
        <v>3</v>
      </c>
      <c r="D202" s="2" t="inlineStr">
        <is>
          <t>EA</t>
        </is>
      </c>
      <c r="E202" s="94" t="n">
        <v>70</v>
      </c>
      <c r="F202" s="94" t="n">
        <v>120</v>
      </c>
      <c r="G202" s="94">
        <f>C202*E202</f>
        <v/>
      </c>
      <c r="H202" s="95">
        <f>C202*F202</f>
        <v/>
      </c>
      <c r="I202" s="96">
        <f>G202+H202</f>
        <v/>
      </c>
      <c r="J202" s="102" t="n"/>
      <c r="K202" s="12" t="n"/>
      <c r="L202" s="12" t="n"/>
    </row>
    <row r="203" ht="15.5" customFormat="1" customHeight="1" s="22">
      <c r="A203" s="17">
        <f>IF(C203="","",COUNTA(($C$8:C203)))</f>
        <v/>
      </c>
      <c r="B203" s="19" t="inlineStr">
        <is>
          <t>HDU2 @ 4 x 4 Post To Post Below</t>
        </is>
      </c>
      <c r="C203" s="93" t="n">
        <v>3</v>
      </c>
      <c r="D203" s="2" t="inlineStr">
        <is>
          <t>EA</t>
        </is>
      </c>
      <c r="E203" s="94" t="n">
        <v>60</v>
      </c>
      <c r="F203" s="94" t="n">
        <v>100</v>
      </c>
      <c r="G203" s="94">
        <f>C203*E203</f>
        <v/>
      </c>
      <c r="H203" s="95">
        <f>C203*F203</f>
        <v/>
      </c>
      <c r="I203" s="96">
        <f>G203+H203</f>
        <v/>
      </c>
      <c r="J203" s="102" t="n"/>
      <c r="K203" s="12" t="n"/>
      <c r="L203" s="12" t="n"/>
    </row>
    <row r="204" ht="15.5" customFormat="1" customHeight="1" s="22">
      <c r="A204" s="17">
        <f>IF(C204="","",COUNTA(($C$8:C204)))</f>
        <v/>
      </c>
      <c r="B204" s="19" t="inlineStr">
        <is>
          <t>5 1/4" x Parallam Post</t>
        </is>
      </c>
      <c r="C204" s="93" t="n">
        <v>1</v>
      </c>
      <c r="D204" s="2" t="inlineStr">
        <is>
          <t>EA</t>
        </is>
      </c>
      <c r="E204" s="94" t="n">
        <v>70</v>
      </c>
      <c r="F204" s="94" t="n">
        <v>150</v>
      </c>
      <c r="G204" s="94">
        <f>C204*E204</f>
        <v/>
      </c>
      <c r="H204" s="95">
        <f>C204*F204</f>
        <v/>
      </c>
      <c r="I204" s="96">
        <f>G204+H204</f>
        <v/>
      </c>
      <c r="J204" s="102" t="n"/>
      <c r="K204" s="12" t="n"/>
      <c r="L204" s="12" t="n"/>
    </row>
    <row r="205" ht="15.5" customFormat="1" customHeight="1" s="22">
      <c r="A205" s="17">
        <f>IF(C205="","",COUNTA(($C$8:C205)))</f>
        <v/>
      </c>
      <c r="B205" s="19" t="inlineStr">
        <is>
          <t>4 x 6 Post</t>
        </is>
      </c>
      <c r="C205" s="93" t="n">
        <v>1</v>
      </c>
      <c r="D205" s="2" t="inlineStr">
        <is>
          <t>EA</t>
        </is>
      </c>
      <c r="E205" s="94" t="n">
        <v>60</v>
      </c>
      <c r="F205" s="94" t="n">
        <v>110</v>
      </c>
      <c r="G205" s="94">
        <f>C205*E205</f>
        <v/>
      </c>
      <c r="H205" s="95">
        <f>C205*F205</f>
        <v/>
      </c>
      <c r="I205" s="96">
        <f>G205+H205</f>
        <v/>
      </c>
      <c r="J205" s="102" t="n"/>
      <c r="K205" s="12" t="n"/>
      <c r="L205" s="12" t="n"/>
    </row>
    <row r="206" ht="15.5" customFormat="1" customHeight="1" s="22">
      <c r="A206" s="17">
        <f>IF(C206="","",COUNTA(($C$8:C206)))</f>
        <v/>
      </c>
      <c r="B206" s="19" t="inlineStr">
        <is>
          <t>4 x 4 DF#1 Post In Wall</t>
        </is>
      </c>
      <c r="C206" s="93" t="n">
        <v>1</v>
      </c>
      <c r="D206" s="2" t="inlineStr">
        <is>
          <t>EA</t>
        </is>
      </c>
      <c r="E206" s="94" t="n">
        <v>60</v>
      </c>
      <c r="F206" s="94" t="n">
        <v>100</v>
      </c>
      <c r="G206" s="94">
        <f>C206*E206</f>
        <v/>
      </c>
      <c r="H206" s="95">
        <f>C206*F206</f>
        <v/>
      </c>
      <c r="I206" s="96">
        <f>G206+H206</f>
        <v/>
      </c>
      <c r="J206" s="102" t="n"/>
      <c r="K206" s="12" t="n"/>
      <c r="L206" s="12" t="n"/>
    </row>
    <row r="207" ht="15.5" customFormat="1" customHeight="1" s="22">
      <c r="A207" s="17">
        <f>IF(C207="","",COUNTA(($C$8:C207)))</f>
        <v/>
      </c>
      <c r="B207" s="19" t="inlineStr">
        <is>
          <t>Full- HT.4 x 8 Post W/ Holdown @ Found</t>
        </is>
      </c>
      <c r="C207" s="93" t="n">
        <v>1</v>
      </c>
      <c r="D207" s="2" t="inlineStr">
        <is>
          <t>EA</t>
        </is>
      </c>
      <c r="E207" s="94" t="n">
        <v>70</v>
      </c>
      <c r="F207" s="94" t="n">
        <v>120</v>
      </c>
      <c r="G207" s="94">
        <f>C207*E207</f>
        <v/>
      </c>
      <c r="H207" s="95">
        <f>C207*F207</f>
        <v/>
      </c>
      <c r="I207" s="96">
        <f>G207+H207</f>
        <v/>
      </c>
      <c r="J207" s="102" t="n"/>
      <c r="K207" s="12" t="n"/>
      <c r="L207" s="12" t="n"/>
    </row>
    <row r="208" ht="15.5" customFormat="1" customHeight="1" s="22">
      <c r="A208" s="17">
        <f>IF(C208="","",COUNTA(($C$8:C208)))</f>
        <v/>
      </c>
      <c r="B208" s="19" t="inlineStr">
        <is>
          <t>Full HT . 5 1/4" x 7 Parallam Post</t>
        </is>
      </c>
      <c r="C208" s="93" t="n">
        <v>1</v>
      </c>
      <c r="D208" s="2" t="inlineStr">
        <is>
          <t>EA</t>
        </is>
      </c>
      <c r="E208" s="94" t="n">
        <v>90</v>
      </c>
      <c r="F208" s="94" t="n">
        <v>170</v>
      </c>
      <c r="G208" s="94">
        <f>C208*E208</f>
        <v/>
      </c>
      <c r="H208" s="95">
        <f>C208*F208</f>
        <v/>
      </c>
      <c r="I208" s="96">
        <f>G208+H208</f>
        <v/>
      </c>
      <c r="J208" s="102" t="n"/>
      <c r="K208" s="12" t="n"/>
      <c r="L208" s="12" t="n"/>
    </row>
    <row r="209" ht="15.5" customFormat="1" customHeight="1" s="22">
      <c r="A209" s="17">
        <f>IF(C209="","",COUNTA(($C$8:C209)))</f>
        <v/>
      </c>
      <c r="B209" s="19" t="n"/>
      <c r="C209" s="93" t="n"/>
      <c r="D209" s="2" t="n"/>
      <c r="E209" s="94" t="n"/>
      <c r="F209" s="94" t="n"/>
      <c r="G209" s="94" t="n"/>
      <c r="H209" s="95" t="n"/>
      <c r="I209" s="96" t="n"/>
      <c r="J209" s="102" t="n"/>
      <c r="K209" s="12" t="n"/>
      <c r="L209" s="12" t="n"/>
    </row>
    <row r="210" ht="18.5" customFormat="1" customHeight="1" s="22">
      <c r="A210" s="17">
        <f>IF(C210="","",COUNTA(($C$8:C210)))</f>
        <v/>
      </c>
      <c r="B210" s="32" t="inlineStr">
        <is>
          <t>Wood Beam</t>
        </is>
      </c>
      <c r="C210" s="93" t="n"/>
      <c r="D210" s="2" t="n"/>
      <c r="E210" s="94" t="n"/>
      <c r="F210" s="94" t="n"/>
      <c r="G210" s="94" t="n"/>
      <c r="H210" s="95" t="n"/>
      <c r="I210" s="96" t="n"/>
      <c r="J210" s="102" t="n"/>
      <c r="K210" s="12" t="n"/>
      <c r="L210" s="12" t="n"/>
    </row>
    <row r="211" ht="15.5" customFormat="1" customHeight="1" s="22">
      <c r="A211" s="17">
        <f>IF(C211="","",COUNTA(($C$8:C211)))</f>
        <v/>
      </c>
      <c r="B211" s="19" t="inlineStr">
        <is>
          <t xml:space="preserve">6 x 12 DF #1 Flush Beam </t>
        </is>
      </c>
      <c r="C211" s="93" t="n">
        <v>20</v>
      </c>
      <c r="D211" s="2" t="inlineStr">
        <is>
          <t>LF</t>
        </is>
      </c>
      <c r="E211" s="94" t="n">
        <v>5</v>
      </c>
      <c r="F211" s="94" t="n">
        <v>16</v>
      </c>
      <c r="G211" s="94">
        <f>C211*E211</f>
        <v/>
      </c>
      <c r="H211" s="95">
        <f>C211*F211</f>
        <v/>
      </c>
      <c r="I211" s="96">
        <f>G211+H211</f>
        <v/>
      </c>
      <c r="J211" s="102" t="n"/>
      <c r="K211" s="12" t="n"/>
      <c r="L211" s="12" t="n"/>
    </row>
    <row r="212" ht="15.5" customFormat="1" customHeight="1" s="22">
      <c r="A212" s="17">
        <f>IF(C212="","",COUNTA(($C$8:C212)))</f>
        <v/>
      </c>
      <c r="B212" s="19" t="inlineStr">
        <is>
          <t xml:space="preserve">6 x 10 DF #1 Flush Beam </t>
        </is>
      </c>
      <c r="C212" s="93" t="n">
        <v>14</v>
      </c>
      <c r="D212" s="2" t="inlineStr">
        <is>
          <t>LF</t>
        </is>
      </c>
      <c r="E212" s="94" t="n">
        <v>5</v>
      </c>
      <c r="F212" s="94" t="n">
        <v>14</v>
      </c>
      <c r="G212" s="94">
        <f>C212*E212</f>
        <v/>
      </c>
      <c r="H212" s="95">
        <f>C212*F212</f>
        <v/>
      </c>
      <c r="I212" s="96">
        <f>G212+H212</f>
        <v/>
      </c>
      <c r="J212" s="102" t="n"/>
      <c r="K212" s="12" t="n"/>
      <c r="L212" s="12" t="n"/>
    </row>
    <row r="213" ht="15.5" customFormat="1" customHeight="1" s="22">
      <c r="A213" s="17">
        <f>IF(C213="","",COUNTA(($C$8:C213)))</f>
        <v/>
      </c>
      <c r="B213" s="19" t="inlineStr">
        <is>
          <t>7 x 14" PLM Flush Beam</t>
        </is>
      </c>
      <c r="C213" s="93" t="n">
        <v>75</v>
      </c>
      <c r="D213" s="2" t="inlineStr">
        <is>
          <t>LF</t>
        </is>
      </c>
      <c r="E213" s="94" t="n">
        <v>6</v>
      </c>
      <c r="F213" s="94" t="n">
        <v>19</v>
      </c>
      <c r="G213" s="94">
        <f>C213*E213</f>
        <v/>
      </c>
      <c r="H213" s="95">
        <f>C213*F213</f>
        <v/>
      </c>
      <c r="I213" s="96">
        <f>G213+H213</f>
        <v/>
      </c>
      <c r="J213" s="102" t="n"/>
      <c r="K213" s="12" t="n"/>
      <c r="L213" s="12" t="n"/>
    </row>
    <row r="214" ht="15.5" customFormat="1" customHeight="1" s="22">
      <c r="A214" s="17">
        <f>IF(C214="","",COUNTA(($C$8:C214)))</f>
        <v/>
      </c>
      <c r="B214" s="19" t="inlineStr">
        <is>
          <t>5 1/4" x 14" PLM Flush Beam</t>
        </is>
      </c>
      <c r="C214" s="93" t="n">
        <v>49</v>
      </c>
      <c r="D214" s="2" t="inlineStr">
        <is>
          <t>LF</t>
        </is>
      </c>
      <c r="E214" s="94" t="n">
        <v>6</v>
      </c>
      <c r="F214" s="94" t="n">
        <v>17</v>
      </c>
      <c r="G214" s="94">
        <f>C214*E214</f>
        <v/>
      </c>
      <c r="H214" s="95">
        <f>C214*F214</f>
        <v/>
      </c>
      <c r="I214" s="96">
        <f>G214+H214</f>
        <v/>
      </c>
      <c r="J214" s="102" t="n"/>
      <c r="K214" s="12" t="n"/>
      <c r="L214" s="12" t="n"/>
    </row>
    <row r="215" ht="15.5" customFormat="1" customHeight="1" s="22">
      <c r="A215" s="17">
        <f>IF(C215="","",COUNTA(($C$8:C215)))</f>
        <v/>
      </c>
      <c r="B215" s="19" t="inlineStr">
        <is>
          <t>8 x 8 DF#1 Raised Header</t>
        </is>
      </c>
      <c r="C215" s="93" t="n">
        <v>17</v>
      </c>
      <c r="D215" s="2" t="inlineStr">
        <is>
          <t>LF</t>
        </is>
      </c>
      <c r="E215" s="94" t="n">
        <v>6</v>
      </c>
      <c r="F215" s="94" t="n">
        <v>20</v>
      </c>
      <c r="G215" s="94">
        <f>C215*E215</f>
        <v/>
      </c>
      <c r="H215" s="95">
        <f>C215*F215</f>
        <v/>
      </c>
      <c r="I215" s="96">
        <f>G215+H215</f>
        <v/>
      </c>
      <c r="J215" s="102" t="n"/>
      <c r="K215" s="12" t="n"/>
      <c r="L215" s="12" t="n"/>
    </row>
    <row r="216" ht="15.5" customFormat="1" customHeight="1" s="22">
      <c r="A216" s="17">
        <f>IF(C216="","",COUNTA(($C$8:C216)))</f>
        <v/>
      </c>
      <c r="B216" s="19" t="inlineStr">
        <is>
          <t>3 1/2" x 14" Parallam Flush Beam</t>
        </is>
      </c>
      <c r="C216" s="93" t="n">
        <v>211</v>
      </c>
      <c r="D216" s="2" t="inlineStr">
        <is>
          <t>LF</t>
        </is>
      </c>
      <c r="E216" s="94" t="n">
        <v>5</v>
      </c>
      <c r="F216" s="94" t="n">
        <v>15</v>
      </c>
      <c r="G216" s="94">
        <f>C216*E216</f>
        <v/>
      </c>
      <c r="H216" s="95">
        <f>C216*F216</f>
        <v/>
      </c>
      <c r="I216" s="96">
        <f>G216+H216</f>
        <v/>
      </c>
      <c r="J216" s="102" t="n"/>
      <c r="K216" s="12" t="n"/>
      <c r="L216" s="12" t="n"/>
    </row>
    <row r="217" ht="15.5" customFormat="1" customHeight="1" s="22">
      <c r="A217" s="17">
        <f>IF(C217="","",COUNTA(($C$8:C217)))</f>
        <v/>
      </c>
      <c r="B217" s="19" t="inlineStr">
        <is>
          <t>DBL 11 7/8" Beam</t>
        </is>
      </c>
      <c r="C217" s="93" t="n">
        <v>18</v>
      </c>
      <c r="D217" s="2" t="inlineStr">
        <is>
          <t>LF</t>
        </is>
      </c>
      <c r="E217" s="94" t="n">
        <v>5</v>
      </c>
      <c r="F217" s="94" t="n">
        <v>8</v>
      </c>
      <c r="G217" s="94">
        <f>C217*E217</f>
        <v/>
      </c>
      <c r="H217" s="95">
        <f>C217*F217</f>
        <v/>
      </c>
      <c r="I217" s="96">
        <f>G217+H217</f>
        <v/>
      </c>
      <c r="J217" s="102" t="n"/>
      <c r="K217" s="12" t="n"/>
      <c r="L217" s="12" t="n"/>
    </row>
    <row r="218" ht="15.5" customFormat="1" customHeight="1" s="22">
      <c r="A218" s="17">
        <f>IF(C218="","",COUNTA(($C$8:C218)))</f>
        <v/>
      </c>
      <c r="B218" s="19" t="inlineStr">
        <is>
          <t>DBL 11 7/8" TJI 360 JSTS.</t>
        </is>
      </c>
      <c r="C218" s="93" t="n">
        <v>22</v>
      </c>
      <c r="D218" s="2" t="inlineStr">
        <is>
          <t>LF</t>
        </is>
      </c>
      <c r="E218" s="94" t="n">
        <v>5</v>
      </c>
      <c r="F218" s="94" t="n">
        <v>8</v>
      </c>
      <c r="G218" s="94">
        <f>C218*E218</f>
        <v/>
      </c>
      <c r="H218" s="95">
        <f>C218*F218</f>
        <v/>
      </c>
      <c r="I218" s="96">
        <f>G218+H218</f>
        <v/>
      </c>
      <c r="J218" s="102" t="n"/>
      <c r="K218" s="12" t="n"/>
      <c r="L218" s="12" t="n"/>
    </row>
    <row r="219" ht="15.5" customFormat="1" customHeight="1" s="22">
      <c r="A219" s="17">
        <f>IF(C219="","",COUNTA(($C$8:C219)))</f>
        <v/>
      </c>
      <c r="B219" s="19" t="inlineStr">
        <is>
          <t>1 3/4" x 14" MLM Collector</t>
        </is>
      </c>
      <c r="C219" s="93" t="n">
        <v>53</v>
      </c>
      <c r="D219" s="2" t="inlineStr">
        <is>
          <t>LF</t>
        </is>
      </c>
      <c r="E219" s="94" t="n">
        <v>5</v>
      </c>
      <c r="F219" s="94" t="n">
        <v>7</v>
      </c>
      <c r="G219" s="94">
        <f>C219*E219</f>
        <v/>
      </c>
      <c r="H219" s="95">
        <f>C219*F219</f>
        <v/>
      </c>
      <c r="I219" s="96">
        <f>G219+H219</f>
        <v/>
      </c>
      <c r="J219" s="102" t="n"/>
      <c r="K219" s="12" t="n"/>
      <c r="L219" s="12" t="n"/>
    </row>
    <row r="220" ht="15.5" customFormat="1" customHeight="1" s="22">
      <c r="A220" s="17">
        <f>IF(C220="","",COUNTA(($C$8:C220)))</f>
        <v/>
      </c>
      <c r="B220" s="19" t="inlineStr">
        <is>
          <t>3 1/2" x 14" PLM @ Wall</t>
        </is>
      </c>
      <c r="C220" s="93" t="n">
        <v>8</v>
      </c>
      <c r="D220" s="2" t="inlineStr">
        <is>
          <t>LF</t>
        </is>
      </c>
      <c r="E220" s="94" t="n">
        <v>5</v>
      </c>
      <c r="F220" s="94" t="n">
        <v>15</v>
      </c>
      <c r="G220" s="94">
        <f>C220*E220</f>
        <v/>
      </c>
      <c r="H220" s="95">
        <f>C220*F220</f>
        <v/>
      </c>
      <c r="I220" s="96">
        <f>G220+H220</f>
        <v/>
      </c>
      <c r="J220" s="102" t="n"/>
      <c r="K220" s="12" t="n"/>
      <c r="L220" s="12" t="n"/>
    </row>
    <row r="221" ht="15.5" customFormat="1" customHeight="1" s="22">
      <c r="A221" s="17">
        <f>IF(C221="","",COUNTA(($C$8:C221)))</f>
        <v/>
      </c>
      <c r="B221" s="19" t="inlineStr">
        <is>
          <t>3 1/2" x 14" PLM Collector</t>
        </is>
      </c>
      <c r="C221" s="93" t="n">
        <v>40</v>
      </c>
      <c r="D221" s="2" t="inlineStr">
        <is>
          <t>LF</t>
        </is>
      </c>
      <c r="E221" s="94" t="n">
        <v>5</v>
      </c>
      <c r="F221" s="94" t="n">
        <v>15</v>
      </c>
      <c r="G221" s="94">
        <f>C221*E221</f>
        <v/>
      </c>
      <c r="H221" s="95">
        <f>C221*F221</f>
        <v/>
      </c>
      <c r="I221" s="96">
        <f>G221+H221</f>
        <v/>
      </c>
      <c r="J221" s="102" t="n"/>
      <c r="K221" s="12" t="n"/>
      <c r="L221" s="12" t="n"/>
    </row>
    <row r="222" ht="15.5" customFormat="1" customHeight="1" s="22">
      <c r="A222" s="17">
        <f>IF(C222="","",COUNTA(($C$8:C222)))</f>
        <v/>
      </c>
      <c r="B222" s="19" t="inlineStr">
        <is>
          <t>2-2x10 DF #2 JSTS</t>
        </is>
      </c>
      <c r="C222" s="93" t="n">
        <v>21</v>
      </c>
      <c r="D222" s="2" t="inlineStr">
        <is>
          <t>LF</t>
        </is>
      </c>
      <c r="E222" s="94" t="n">
        <v>5</v>
      </c>
      <c r="F222" s="94" t="n">
        <v>8</v>
      </c>
      <c r="G222" s="94">
        <f>C222*E222</f>
        <v/>
      </c>
      <c r="H222" s="95">
        <f>C222*F222</f>
        <v/>
      </c>
      <c r="I222" s="96">
        <f>G222+H222</f>
        <v/>
      </c>
      <c r="J222" s="102" t="n"/>
      <c r="K222" s="12" t="n"/>
      <c r="L222" s="12" t="n"/>
    </row>
    <row r="223" ht="15.5" customFormat="1" customHeight="1" s="22">
      <c r="A223" s="17">
        <f>IF(C223="","",COUNTA(($C$8:C223)))</f>
        <v/>
      </c>
      <c r="B223" s="19" t="inlineStr">
        <is>
          <t>2-2x6</t>
        </is>
      </c>
      <c r="C223" s="93" t="n">
        <v>26</v>
      </c>
      <c r="D223" s="2" t="inlineStr">
        <is>
          <t>LF</t>
        </is>
      </c>
      <c r="E223" s="94" t="n">
        <v>4</v>
      </c>
      <c r="F223" s="94" t="n">
        <v>6</v>
      </c>
      <c r="G223" s="94">
        <f>C223*E223</f>
        <v/>
      </c>
      <c r="H223" s="95">
        <f>C223*F223</f>
        <v/>
      </c>
      <c r="I223" s="96">
        <f>G223+H223</f>
        <v/>
      </c>
      <c r="J223" s="102" t="n"/>
      <c r="K223" s="12" t="n"/>
      <c r="L223" s="12" t="n"/>
    </row>
    <row r="224" ht="15.5" customFormat="1" customHeight="1" s="22">
      <c r="A224" s="17">
        <f>IF(C224="","",COUNTA(($C$8:C224)))</f>
        <v/>
      </c>
      <c r="B224" s="19" t="inlineStr">
        <is>
          <t>3 1/2' x 11 7/8" Parallam Flush Girder Type</t>
        </is>
      </c>
      <c r="C224" s="93" t="n">
        <v>121</v>
      </c>
      <c r="D224" s="2" t="inlineStr">
        <is>
          <t>LF</t>
        </is>
      </c>
      <c r="E224" s="94" t="n">
        <v>5</v>
      </c>
      <c r="F224" s="94" t="n">
        <v>13</v>
      </c>
      <c r="G224" s="94">
        <f>C224*E224</f>
        <v/>
      </c>
      <c r="H224" s="95">
        <f>C224*F224</f>
        <v/>
      </c>
      <c r="I224" s="96">
        <f>G224+H224</f>
        <v/>
      </c>
      <c r="J224" s="102" t="n"/>
      <c r="K224" s="12" t="n"/>
      <c r="L224" s="12" t="n"/>
    </row>
    <row r="225" ht="15.5" customFormat="1" customHeight="1" s="22">
      <c r="A225" s="17">
        <f>IF(C225="","",COUNTA(($C$8:C225)))</f>
        <v/>
      </c>
      <c r="B225" s="19" t="inlineStr">
        <is>
          <t>3 1/2" x 11 7/8" PLM Ridge Beam</t>
        </is>
      </c>
      <c r="C225" s="93" t="n">
        <v>38</v>
      </c>
      <c r="D225" s="2" t="inlineStr">
        <is>
          <t>LF</t>
        </is>
      </c>
      <c r="E225" s="94" t="n">
        <v>5</v>
      </c>
      <c r="F225" s="94" t="n">
        <v>13</v>
      </c>
      <c r="G225" s="94">
        <f>C225*E225</f>
        <v/>
      </c>
      <c r="H225" s="95">
        <f>C225*F225</f>
        <v/>
      </c>
      <c r="I225" s="96">
        <f>G225+H225</f>
        <v/>
      </c>
      <c r="J225" s="102" t="n"/>
      <c r="K225" s="12" t="n"/>
      <c r="L225" s="12" t="n"/>
    </row>
    <row r="226" ht="15.5" customFormat="1" customHeight="1" s="22">
      <c r="A226" s="17">
        <f>IF(C226="","",COUNTA(($C$8:C226)))</f>
        <v/>
      </c>
      <c r="B226" s="19" t="inlineStr">
        <is>
          <t>1 3/4" x 14" MLM W/ Plywood</t>
        </is>
      </c>
      <c r="C226" s="93" t="n">
        <v>62</v>
      </c>
      <c r="D226" s="2" t="inlineStr">
        <is>
          <t>LF</t>
        </is>
      </c>
      <c r="E226" s="94" t="n">
        <v>5</v>
      </c>
      <c r="F226" s="94" t="n">
        <v>7</v>
      </c>
      <c r="G226" s="94">
        <f>C226*E226</f>
        <v/>
      </c>
      <c r="H226" s="95">
        <f>C226*F226</f>
        <v/>
      </c>
      <c r="I226" s="96">
        <f>G226+H226</f>
        <v/>
      </c>
      <c r="J226" s="102" t="n"/>
      <c r="K226" s="12" t="n"/>
      <c r="L226" s="12" t="n"/>
    </row>
    <row r="227" ht="15.5" customFormat="1" customHeight="1" s="22">
      <c r="A227" s="17">
        <f>IF(C227="","",COUNTA(($C$8:C227)))</f>
        <v/>
      </c>
      <c r="B227" s="19" t="inlineStr">
        <is>
          <t>3 1/2" x 14" Parallam Ceiling Beam</t>
        </is>
      </c>
      <c r="C227" s="93" t="n">
        <v>22</v>
      </c>
      <c r="D227" s="2" t="inlineStr">
        <is>
          <t>LF</t>
        </is>
      </c>
      <c r="E227" s="94" t="n">
        <v>5</v>
      </c>
      <c r="F227" s="94" t="n">
        <v>15</v>
      </c>
      <c r="G227" s="94">
        <f>C227*E227</f>
        <v/>
      </c>
      <c r="H227" s="95">
        <f>C227*F227</f>
        <v/>
      </c>
      <c r="I227" s="96">
        <f>G227+H227</f>
        <v/>
      </c>
      <c r="J227" s="102" t="n"/>
      <c r="K227" s="12" t="n"/>
      <c r="L227" s="12" t="n"/>
    </row>
    <row r="228" ht="15.5" customFormat="1" customHeight="1" s="22">
      <c r="A228" s="17">
        <f>IF(C228="","",COUNTA(($C$8:C228)))</f>
        <v/>
      </c>
      <c r="B228" s="19" t="inlineStr">
        <is>
          <t>3 1/2" x 9 1/2" PLM Beam</t>
        </is>
      </c>
      <c r="C228" s="93" t="n">
        <v>15</v>
      </c>
      <c r="D228" s="2" t="inlineStr">
        <is>
          <t>LF</t>
        </is>
      </c>
      <c r="E228" s="94" t="n">
        <v>5</v>
      </c>
      <c r="F228" s="94" t="n">
        <v>11</v>
      </c>
      <c r="G228" s="94">
        <f>C228*E228</f>
        <v/>
      </c>
      <c r="H228" s="95">
        <f>C228*F228</f>
        <v/>
      </c>
      <c r="I228" s="96">
        <f>G228+H228</f>
        <v/>
      </c>
      <c r="J228" s="102" t="n"/>
      <c r="K228" s="12" t="n"/>
      <c r="L228" s="12" t="n"/>
    </row>
    <row r="229" ht="15.5" customFormat="1" customHeight="1" s="22">
      <c r="A229" s="17">
        <f>IF(C229="","",COUNTA(($C$8:C229)))</f>
        <v/>
      </c>
      <c r="B229" s="19" t="inlineStr">
        <is>
          <t>4 x 8 Rafter W/ Plywood</t>
        </is>
      </c>
      <c r="C229" s="93" t="n">
        <v>20</v>
      </c>
      <c r="D229" s="2" t="inlineStr">
        <is>
          <t>LF</t>
        </is>
      </c>
      <c r="E229" s="94" t="n">
        <v>5</v>
      </c>
      <c r="F229" s="94" t="n">
        <v>10</v>
      </c>
      <c r="G229" s="94">
        <f>C229*E229</f>
        <v/>
      </c>
      <c r="H229" s="95">
        <f>C229*F229</f>
        <v/>
      </c>
      <c r="I229" s="96">
        <f>G229+H229</f>
        <v/>
      </c>
      <c r="J229" s="102" t="n"/>
      <c r="K229" s="12" t="n"/>
      <c r="L229" s="12" t="n"/>
    </row>
    <row r="230" ht="15.5" customFormat="1" customHeight="1" s="22">
      <c r="A230" s="17">
        <f>IF(C230="","",COUNTA(($C$8:C230)))</f>
        <v/>
      </c>
      <c r="B230" s="19" t="inlineStr">
        <is>
          <t>5 1/4" x 9 1/4" PLM Rafter BM</t>
        </is>
      </c>
      <c r="C230" s="93" t="n">
        <v>17</v>
      </c>
      <c r="D230" s="2" t="inlineStr">
        <is>
          <t>LF</t>
        </is>
      </c>
      <c r="E230" s="94" t="n">
        <v>5</v>
      </c>
      <c r="F230" s="94" t="n">
        <v>13</v>
      </c>
      <c r="G230" s="94">
        <f>C230*E230</f>
        <v/>
      </c>
      <c r="H230" s="95">
        <f>C230*F230</f>
        <v/>
      </c>
      <c r="I230" s="96">
        <f>G230+H230</f>
        <v/>
      </c>
      <c r="J230" s="102" t="n"/>
      <c r="K230" s="12" t="n"/>
      <c r="L230" s="12" t="n"/>
    </row>
    <row r="231" ht="15.5" customFormat="1" customHeight="1" s="22">
      <c r="A231" s="17">
        <f>IF(C231="","",COUNTA(($C$8:C231)))</f>
        <v/>
      </c>
      <c r="B231" s="19" t="inlineStr">
        <is>
          <t>2 x 12 Ridge Beam</t>
        </is>
      </c>
      <c r="C231" s="93" t="n">
        <v>30</v>
      </c>
      <c r="D231" s="2" t="inlineStr">
        <is>
          <t>LF</t>
        </is>
      </c>
      <c r="E231" s="94" t="n">
        <v>3</v>
      </c>
      <c r="F231" s="94" t="n">
        <v>6</v>
      </c>
      <c r="G231" s="94">
        <f>C231*E231</f>
        <v/>
      </c>
      <c r="H231" s="95">
        <f>C231*F231</f>
        <v/>
      </c>
      <c r="I231" s="96">
        <f>G231+H231</f>
        <v/>
      </c>
      <c r="J231" s="102" t="n"/>
      <c r="K231" s="12" t="n"/>
      <c r="L231" s="12" t="n"/>
    </row>
    <row r="232" ht="15.5" customFormat="1" customHeight="1" s="22">
      <c r="A232" s="17">
        <f>IF(C232="","",COUNTA(($C$8:C232)))</f>
        <v/>
      </c>
      <c r="B232" s="19" t="inlineStr">
        <is>
          <t>4 x 10 Rafter BM W/ Plywood.E.N.</t>
        </is>
      </c>
      <c r="C232" s="93" t="n">
        <v>18</v>
      </c>
      <c r="D232" s="2" t="inlineStr">
        <is>
          <t>LF</t>
        </is>
      </c>
      <c r="E232" s="94" t="n">
        <v>5</v>
      </c>
      <c r="F232" s="94" t="n">
        <v>12</v>
      </c>
      <c r="G232" s="94">
        <f>C232*E232</f>
        <v/>
      </c>
      <c r="H232" s="95">
        <f>C232*F232</f>
        <v/>
      </c>
      <c r="I232" s="96">
        <f>G232+H232</f>
        <v/>
      </c>
      <c r="J232" s="102" t="n"/>
      <c r="K232" s="12" t="n"/>
      <c r="L232" s="12" t="n"/>
    </row>
    <row r="233" ht="15.5" customFormat="1" customHeight="1" s="22">
      <c r="A233" s="17">
        <f>IF(C233="","",COUNTA(($C$8:C233)))</f>
        <v/>
      </c>
      <c r="B233" s="19" t="inlineStr">
        <is>
          <t>3 1/2" x 14" PLM.BM.Flush Bot.</t>
        </is>
      </c>
      <c r="C233" s="93" t="n">
        <v>11</v>
      </c>
      <c r="D233" s="2" t="inlineStr">
        <is>
          <t>LF</t>
        </is>
      </c>
      <c r="E233" s="94" t="n">
        <v>5</v>
      </c>
      <c r="F233" s="94" t="n">
        <v>15</v>
      </c>
      <c r="G233" s="94">
        <f>C233*E233</f>
        <v/>
      </c>
      <c r="H233" s="95">
        <f>C233*F233</f>
        <v/>
      </c>
      <c r="I233" s="96">
        <f>G233+H233</f>
        <v/>
      </c>
      <c r="J233" s="102" t="n"/>
      <c r="K233" s="12" t="n"/>
      <c r="L233" s="12" t="n"/>
    </row>
    <row r="234" ht="15.5" customFormat="1" customHeight="1" s="22">
      <c r="A234" s="17">
        <f>IF(C234="","",COUNTA(($C$8:C234)))</f>
        <v/>
      </c>
      <c r="B234" s="19" t="inlineStr">
        <is>
          <t>3 1/2" x 11 7/8" PLM Flush Bot</t>
        </is>
      </c>
      <c r="C234" s="93" t="n">
        <v>12</v>
      </c>
      <c r="D234" s="2" t="inlineStr">
        <is>
          <t>LF</t>
        </is>
      </c>
      <c r="E234" s="94" t="n">
        <v>5</v>
      </c>
      <c r="F234" s="94" t="n">
        <v>13</v>
      </c>
      <c r="G234" s="94">
        <f>C234*E234</f>
        <v/>
      </c>
      <c r="H234" s="95">
        <f>C234*F234</f>
        <v/>
      </c>
      <c r="I234" s="96">
        <f>G234+H234</f>
        <v/>
      </c>
      <c r="J234" s="102" t="n"/>
      <c r="K234" s="12" t="n"/>
      <c r="L234" s="12" t="n"/>
    </row>
    <row r="235" ht="15.5" customFormat="1" customHeight="1" s="22">
      <c r="A235" s="17">
        <f>IF(C235="","",COUNTA(($C$8:C235)))</f>
        <v/>
      </c>
      <c r="B235" s="19" t="inlineStr">
        <is>
          <t>2 x 10 Ridge BM</t>
        </is>
      </c>
      <c r="C235" s="93" t="n">
        <v>44</v>
      </c>
      <c r="D235" s="2" t="inlineStr">
        <is>
          <t>LF</t>
        </is>
      </c>
      <c r="E235" s="94" t="n">
        <v>3</v>
      </c>
      <c r="F235" s="94" t="n">
        <v>4</v>
      </c>
      <c r="G235" s="94">
        <f>C235*E235</f>
        <v/>
      </c>
      <c r="H235" s="95">
        <f>C235*F235</f>
        <v/>
      </c>
      <c r="I235" s="96">
        <f>G235+H235</f>
        <v/>
      </c>
      <c r="J235" s="102" t="n"/>
      <c r="K235" s="12" t="n"/>
      <c r="L235" s="12" t="n"/>
    </row>
    <row r="236" ht="15.5" customFormat="1" customHeight="1" s="22">
      <c r="A236" s="17">
        <f>IF(C236="","",COUNTA(($C$8:C236)))</f>
        <v/>
      </c>
      <c r="B236" s="19" t="inlineStr">
        <is>
          <t>2-2 x 10</t>
        </is>
      </c>
      <c r="C236" s="93" t="n">
        <v>81</v>
      </c>
      <c r="D236" s="2" t="inlineStr">
        <is>
          <t>LF</t>
        </is>
      </c>
      <c r="E236" s="94" t="n">
        <v>5</v>
      </c>
      <c r="F236" s="94" t="n">
        <v>8</v>
      </c>
      <c r="G236" s="94">
        <f>C236*E236</f>
        <v/>
      </c>
      <c r="H236" s="95">
        <f>C236*F236</f>
        <v/>
      </c>
      <c r="I236" s="96">
        <f>G236+H236</f>
        <v/>
      </c>
      <c r="J236" s="102" t="n"/>
      <c r="K236" s="12" t="n"/>
      <c r="L236" s="12" t="n"/>
    </row>
    <row r="237" ht="15.5" customFormat="1" customHeight="1" s="22">
      <c r="A237" s="17">
        <f>IF(C237="","",COUNTA(($C$8:C237)))</f>
        <v/>
      </c>
      <c r="B237" s="19" t="inlineStr">
        <is>
          <t>4 x 10 Rafter BM. W/ Plywood E.N.</t>
        </is>
      </c>
      <c r="C237" s="93" t="n">
        <v>18</v>
      </c>
      <c r="D237" s="2" t="inlineStr">
        <is>
          <t>LF</t>
        </is>
      </c>
      <c r="E237" s="94" t="n">
        <v>5</v>
      </c>
      <c r="F237" s="94" t="n">
        <v>12</v>
      </c>
      <c r="G237" s="94">
        <f>C237*E237</f>
        <v/>
      </c>
      <c r="H237" s="95">
        <f>C237*F237</f>
        <v/>
      </c>
      <c r="I237" s="96">
        <f>G237+H237</f>
        <v/>
      </c>
      <c r="J237" s="102" t="n"/>
      <c r="K237" s="12" t="n"/>
      <c r="L237" s="12" t="n"/>
    </row>
    <row r="238" ht="15.5" customFormat="1" customHeight="1" s="22">
      <c r="A238" s="17">
        <f>IF(C238="","",COUNTA(($C$8:C238)))</f>
        <v/>
      </c>
      <c r="B238" s="19" t="n"/>
      <c r="C238" s="93" t="n"/>
      <c r="D238" s="2" t="n"/>
      <c r="E238" s="94" t="n"/>
      <c r="F238" s="94" t="n"/>
      <c r="G238" s="94" t="n"/>
      <c r="H238" s="95" t="n"/>
      <c r="I238" s="96" t="n"/>
      <c r="J238" s="102" t="n"/>
      <c r="K238" s="12" t="n"/>
      <c r="L238" s="12" t="n"/>
    </row>
    <row r="239" ht="18.5" customFormat="1" customHeight="1" s="22">
      <c r="A239" s="17">
        <f>IF(C239="","",COUNTA(($C$8:C239)))</f>
        <v/>
      </c>
      <c r="B239" s="32" t="inlineStr">
        <is>
          <t>Wood Headers</t>
        </is>
      </c>
      <c r="C239" s="93" t="n"/>
      <c r="D239" s="55" t="inlineStr"/>
      <c r="E239" s="94" t="n"/>
      <c r="F239" s="94" t="n"/>
      <c r="G239" s="94" t="n"/>
      <c r="H239" s="95" t="n"/>
      <c r="I239" s="96" t="n"/>
      <c r="J239" s="102" t="n"/>
      <c r="K239" s="12" t="n"/>
      <c r="L239" s="12" t="n"/>
    </row>
    <row r="240" ht="15.5" customFormat="1" customHeight="1" s="22">
      <c r="A240" s="17">
        <f>IF(C240="","",COUNTA(($C$8:C240)))</f>
        <v/>
      </c>
      <c r="B240" s="19" t="inlineStr">
        <is>
          <t>5 1/4" x 11 7/8" PLM Cont.Header</t>
        </is>
      </c>
      <c r="C240" s="93" t="n">
        <v>38</v>
      </c>
      <c r="D240" s="2" t="inlineStr">
        <is>
          <t>LF</t>
        </is>
      </c>
      <c r="E240" s="94" t="n">
        <v>5</v>
      </c>
      <c r="F240" s="94" t="n">
        <v>15</v>
      </c>
      <c r="G240" s="94">
        <f>C240*E240</f>
        <v/>
      </c>
      <c r="H240" s="95">
        <f>C240*F240</f>
        <v/>
      </c>
      <c r="I240" s="96">
        <f>G240+H240</f>
        <v/>
      </c>
      <c r="J240" s="102" t="n"/>
      <c r="K240" s="12" t="n"/>
      <c r="L240" s="12" t="n"/>
    </row>
    <row r="241" ht="15.5" customFormat="1" customHeight="1" s="22">
      <c r="A241" s="17">
        <f>IF(C241="","",COUNTA(($C$8:C241)))</f>
        <v/>
      </c>
      <c r="B241" s="19" t="inlineStr">
        <is>
          <t>5 1/4" x 9 1/2" PLM Header</t>
        </is>
      </c>
      <c r="C241" s="93" t="n">
        <v>7</v>
      </c>
      <c r="D241" s="2" t="inlineStr">
        <is>
          <t>LF</t>
        </is>
      </c>
      <c r="E241" s="94" t="n">
        <v>5</v>
      </c>
      <c r="F241" s="94" t="n">
        <v>13</v>
      </c>
      <c r="G241" s="94">
        <f>C241*E241</f>
        <v/>
      </c>
      <c r="H241" s="95">
        <f>C241*F241</f>
        <v/>
      </c>
      <c r="I241" s="96">
        <f>G241+H241</f>
        <v/>
      </c>
      <c r="J241" s="102" t="n"/>
      <c r="K241" s="12" t="n"/>
      <c r="L241" s="12" t="n"/>
    </row>
    <row r="242" ht="15.5" customFormat="1" customHeight="1" s="22">
      <c r="A242" s="17">
        <f>IF(C242="","",COUNTA(($C$8:C242)))</f>
        <v/>
      </c>
      <c r="B242" s="19" t="inlineStr">
        <is>
          <t>Header</t>
        </is>
      </c>
      <c r="C242" s="93" t="n">
        <v>79</v>
      </c>
      <c r="D242" s="2" t="inlineStr">
        <is>
          <t>LF</t>
        </is>
      </c>
      <c r="E242" s="94" t="n">
        <v>5</v>
      </c>
      <c r="F242" s="94" t="n">
        <v>8</v>
      </c>
      <c r="G242" s="94">
        <f>C242*E242</f>
        <v/>
      </c>
      <c r="H242" s="95">
        <f>C242*F242</f>
        <v/>
      </c>
      <c r="I242" s="96">
        <f>G242+H242</f>
        <v/>
      </c>
      <c r="J242" s="102" t="n"/>
      <c r="K242" s="12" t="n"/>
      <c r="L242" s="12" t="n"/>
    </row>
    <row r="243" ht="15.5" customFormat="1" customHeight="1" s="22">
      <c r="A243" s="17">
        <f>IF(C243="","",COUNTA(($C$8:C243)))</f>
        <v/>
      </c>
      <c r="B243" s="19" t="n"/>
      <c r="C243" s="93" t="n"/>
      <c r="D243" s="2" t="n"/>
      <c r="E243" s="94" t="n"/>
      <c r="F243" s="94" t="n"/>
      <c r="G243" s="94" t="n"/>
      <c r="H243" s="95" t="n"/>
      <c r="I243" s="96" t="n"/>
      <c r="J243" s="102" t="n"/>
      <c r="K243" s="12" t="n"/>
      <c r="L243" s="12" t="n"/>
    </row>
    <row r="244" ht="18.5" customFormat="1" customHeight="1" s="22">
      <c r="A244" s="17">
        <f>IF(C244="","",COUNTA(($C$8:C244)))</f>
        <v/>
      </c>
      <c r="B244" s="32" t="inlineStr">
        <is>
          <t>Stairs</t>
        </is>
      </c>
      <c r="C244" s="93" t="n"/>
      <c r="D244" s="2" t="inlineStr"/>
      <c r="E244" s="94" t="n"/>
      <c r="F244" s="94" t="n"/>
      <c r="G244" s="94" t="n"/>
      <c r="H244" s="95" t="n"/>
      <c r="I244" s="96" t="n"/>
      <c r="J244" s="102" t="n"/>
      <c r="K244" s="12" t="n"/>
      <c r="L244" s="12" t="n"/>
    </row>
    <row r="245" ht="18.5" customFormat="1" customHeight="1" s="22">
      <c r="A245" s="17">
        <f>IF(C245="","",COUNTA(($C$8:C245)))</f>
        <v/>
      </c>
      <c r="B245" s="64" t="inlineStr">
        <is>
          <t>Stair 1</t>
        </is>
      </c>
      <c r="C245" s="93" t="n"/>
      <c r="D245" s="55" t="inlineStr"/>
      <c r="E245" s="94" t="n"/>
      <c r="F245" s="94" t="n"/>
      <c r="G245" s="94" t="n"/>
      <c r="H245" s="95" t="n"/>
      <c r="I245" s="96" t="n"/>
      <c r="J245" s="102" t="n"/>
      <c r="K245" s="12" t="n"/>
      <c r="L245" s="12" t="n"/>
    </row>
    <row r="246" ht="15.5" customFormat="1" customHeight="1" s="22">
      <c r="A246" s="17">
        <f>IF(C246="","",COUNTA(($C$8:C246)))</f>
        <v/>
      </c>
      <c r="B246" s="19" t="inlineStr">
        <is>
          <t>11" Thread @ 7" Riser @ (3'-8"W) (22 EA)</t>
        </is>
      </c>
      <c r="C246" s="93" t="n">
        <v>138</v>
      </c>
      <c r="D246" s="55" t="inlineStr">
        <is>
          <t>SF</t>
        </is>
      </c>
      <c r="E246" s="94" t="n">
        <v>2.5</v>
      </c>
      <c r="F246" s="94" t="n">
        <v>3.5</v>
      </c>
      <c r="G246" s="94">
        <f>C246*E246</f>
        <v/>
      </c>
      <c r="H246" s="95">
        <f>C246*F246</f>
        <v/>
      </c>
      <c r="I246" s="96">
        <f>G246+H246</f>
        <v/>
      </c>
      <c r="J246" s="102" t="n"/>
      <c r="K246" s="12" t="n"/>
      <c r="L246" s="12" t="n"/>
    </row>
    <row r="247" ht="15.5" customFormat="1" customHeight="1" s="22">
      <c r="A247" s="17">
        <f>IF(C247="","",COUNTA(($C$8:C247)))</f>
        <v/>
      </c>
      <c r="B247" s="19" t="inlineStr">
        <is>
          <t>Stringer</t>
        </is>
      </c>
      <c r="C247" s="93" t="n">
        <v>25</v>
      </c>
      <c r="D247" s="55" t="inlineStr">
        <is>
          <t>LF</t>
        </is>
      </c>
      <c r="E247" s="94" t="n">
        <v>5</v>
      </c>
      <c r="F247" s="94" t="n">
        <v>10</v>
      </c>
      <c r="G247" s="94">
        <f>C247*E247</f>
        <v/>
      </c>
      <c r="H247" s="95">
        <f>C247*F247</f>
        <v/>
      </c>
      <c r="I247" s="96">
        <f>G247+H247</f>
        <v/>
      </c>
      <c r="J247" s="102" t="n"/>
      <c r="K247" s="12" t="n"/>
      <c r="L247" s="12" t="n"/>
    </row>
    <row r="248" ht="15.5" customFormat="1" customHeight="1" s="22">
      <c r="A248" s="17">
        <f>IF(C248="","",COUNTA(($C$8:C248)))</f>
        <v/>
      </c>
      <c r="B248" s="19" t="inlineStr">
        <is>
          <t>Railing</t>
        </is>
      </c>
      <c r="C248" s="93" t="n">
        <v>33</v>
      </c>
      <c r="D248" s="55" t="inlineStr">
        <is>
          <t>LF</t>
        </is>
      </c>
      <c r="E248" s="94" t="n">
        <v>5</v>
      </c>
      <c r="F248" s="94" t="n">
        <v>12</v>
      </c>
      <c r="G248" s="94">
        <f>C248*E248</f>
        <v/>
      </c>
      <c r="H248" s="95">
        <f>C248*F248</f>
        <v/>
      </c>
      <c r="I248" s="96">
        <f>G248+H248</f>
        <v/>
      </c>
      <c r="J248" s="102" t="n"/>
      <c r="K248" s="12" t="n"/>
      <c r="L248" s="12" t="n"/>
    </row>
    <row r="249" ht="18.5" customFormat="1" customHeight="1" s="22">
      <c r="A249" s="17">
        <f>IF(C249="","",COUNTA(($C$8:C249)))</f>
        <v/>
      </c>
      <c r="B249" s="64" t="inlineStr">
        <is>
          <t xml:space="preserve">Stair 2 </t>
        </is>
      </c>
      <c r="C249" s="93" t="n"/>
      <c r="D249" s="55" t="inlineStr"/>
      <c r="E249" s="94" t="n"/>
      <c r="F249" s="94" t="n"/>
      <c r="G249" s="94" t="n"/>
      <c r="H249" s="95" t="n"/>
      <c r="I249" s="96" t="n"/>
      <c r="J249" s="102" t="n"/>
      <c r="K249" s="12" t="n"/>
      <c r="L249" s="12" t="n"/>
    </row>
    <row r="250" ht="15.5" customFormat="1" customHeight="1" s="22">
      <c r="A250" s="17">
        <f>IF(C250="","",COUNTA(($C$8:C250)))</f>
        <v/>
      </c>
      <c r="B250" s="19" t="inlineStr">
        <is>
          <t>11" Thread @ 7" Riser (4'-6"W) (1 EA)</t>
        </is>
      </c>
      <c r="C250" s="93" t="n">
        <v>7</v>
      </c>
      <c r="D250" s="55" t="inlineStr">
        <is>
          <t>SF</t>
        </is>
      </c>
      <c r="E250" s="94" t="n">
        <v>2.5</v>
      </c>
      <c r="F250" s="94" t="n">
        <v>3.5</v>
      </c>
      <c r="G250" s="94">
        <f>C250*E250</f>
        <v/>
      </c>
      <c r="H250" s="95">
        <f>C250*F250</f>
        <v/>
      </c>
      <c r="I250" s="96">
        <f>G250+H250</f>
        <v/>
      </c>
      <c r="J250" s="102" t="n"/>
      <c r="K250" s="12" t="n"/>
      <c r="L250" s="12" t="n"/>
    </row>
    <row r="251" ht="15.5" customFormat="1" customHeight="1" s="22">
      <c r="A251" s="17">
        <f>IF(C251="","",COUNTA(($C$8:C251)))</f>
        <v/>
      </c>
      <c r="B251" s="19" t="n"/>
      <c r="C251" s="93" t="n"/>
      <c r="D251" s="55" t="n"/>
      <c r="E251" s="94" t="n"/>
      <c r="F251" s="94" t="n"/>
      <c r="G251" s="94" t="n"/>
      <c r="H251" s="95" t="n"/>
      <c r="I251" s="96" t="n"/>
      <c r="J251" s="102" t="n"/>
      <c r="K251" s="12" t="n"/>
      <c r="L251" s="12" t="n"/>
    </row>
    <row r="252" ht="18.75" customHeight="1">
      <c r="A252" s="17">
        <f>IF(C252="","",COUNTA(($C$8:C252)))</f>
        <v/>
      </c>
      <c r="B252" s="20" t="inlineStr">
        <is>
          <t>Subtotal (Wood &amp; Plastics)</t>
        </is>
      </c>
      <c r="C252" s="93" t="n"/>
      <c r="D252" s="35" t="inlineStr"/>
      <c r="E252" s="35" t="n"/>
      <c r="F252" s="35" t="n"/>
      <c r="G252" s="35" t="n"/>
      <c r="H252" s="99" t="n"/>
      <c r="I252" s="100" t="n"/>
      <c r="J252" s="101">
        <f>SUM(I105:I252)</f>
        <v/>
      </c>
      <c r="K252" s="12" t="n"/>
      <c r="L252" s="12" t="n"/>
    </row>
    <row r="253" ht="35.15" customHeight="1">
      <c r="A253" s="17">
        <f>IF(C253="","",COUNTA(($C$8:C253)))</f>
        <v/>
      </c>
      <c r="B253" s="30" t="inlineStr">
        <is>
          <t>Division 07 — Thermal And Moisture Protection</t>
        </is>
      </c>
      <c r="C253" s="66" t="n"/>
      <c r="D253" s="91" t="n"/>
      <c r="E253" s="91" t="n"/>
      <c r="F253" s="91" t="n"/>
      <c r="G253" s="91" t="n"/>
      <c r="H253" s="91" t="n"/>
      <c r="I253" s="91" t="n"/>
      <c r="J253" s="92" t="n"/>
      <c r="K253" s="12" t="n"/>
      <c r="L253" s="12" t="n"/>
    </row>
    <row r="254" ht="18.5" customFormat="1" customHeight="1" s="22">
      <c r="A254" s="17">
        <f>IF(C254="","",COUNTA(($C$8:C254)))</f>
        <v/>
      </c>
      <c r="B254" s="32" t="inlineStr">
        <is>
          <t>Insulations</t>
        </is>
      </c>
      <c r="C254" s="93" t="n"/>
      <c r="D254" s="55" t="n"/>
      <c r="E254" s="94" t="n"/>
      <c r="F254" s="94" t="n"/>
      <c r="G254" s="94" t="n"/>
      <c r="H254" s="95" t="n"/>
      <c r="I254" s="96" t="n"/>
      <c r="J254" s="102" t="n"/>
      <c r="K254" s="12" t="n"/>
      <c r="L254" s="12" t="n"/>
    </row>
    <row r="255" ht="15.5" customFormat="1" customHeight="1" s="22">
      <c r="A255" s="17">
        <f>IF(C255="","",COUNTA(($C$8:C255)))</f>
        <v/>
      </c>
      <c r="B255" s="19" t="inlineStr">
        <is>
          <t>2x4  Wall R-15 Bat Min Insulation</t>
        </is>
      </c>
      <c r="C255" s="93" t="n">
        <v>6515</v>
      </c>
      <c r="D255" s="55" t="inlineStr">
        <is>
          <t>SF</t>
        </is>
      </c>
      <c r="E255" s="94" t="n">
        <v>0.8</v>
      </c>
      <c r="F255" s="94" t="n">
        <v>1.3</v>
      </c>
      <c r="G255" s="94">
        <f>C255*E255</f>
        <v/>
      </c>
      <c r="H255" s="95">
        <f>C255*F255</f>
        <v/>
      </c>
      <c r="I255" s="96">
        <f>G255+H255</f>
        <v/>
      </c>
      <c r="J255" s="102" t="n"/>
      <c r="K255" s="12" t="n"/>
      <c r="L255" s="12" t="n"/>
    </row>
    <row r="256" ht="15.5" customFormat="1" customHeight="1" s="22">
      <c r="A256" s="17">
        <f>IF(C256="","",COUNTA(($C$8:C256)))</f>
        <v/>
      </c>
      <c r="B256" s="19" t="inlineStr">
        <is>
          <t>(2x6 &amp; 2x8) Wall R-26 Bat Min Insulation</t>
        </is>
      </c>
      <c r="C256" s="93" t="n">
        <v>3966</v>
      </c>
      <c r="D256" s="55" t="inlineStr">
        <is>
          <t>SF</t>
        </is>
      </c>
      <c r="E256" s="94" t="n">
        <v>0.8</v>
      </c>
      <c r="F256" s="94" t="n">
        <v>1.7</v>
      </c>
      <c r="G256" s="94">
        <f>C256*E256</f>
        <v/>
      </c>
      <c r="H256" s="95">
        <f>C256*F256</f>
        <v/>
      </c>
      <c r="I256" s="96">
        <f>G256+H256</f>
        <v/>
      </c>
      <c r="J256" s="102" t="n"/>
      <c r="K256" s="12" t="n"/>
      <c r="L256" s="12" t="n"/>
    </row>
    <row r="257" ht="15.5" customFormat="1" customHeight="1" s="22">
      <c r="A257" s="17">
        <f>IF(C257="","",COUNTA(($C$8:C257)))</f>
        <v/>
      </c>
      <c r="B257" s="19" t="inlineStr">
        <is>
          <t>R-19 Batt Floor Insulation</t>
        </is>
      </c>
      <c r="C257" s="93" t="n">
        <v>4549</v>
      </c>
      <c r="D257" s="55" t="inlineStr">
        <is>
          <t>SF</t>
        </is>
      </c>
      <c r="E257" s="94" t="n">
        <v>0.8</v>
      </c>
      <c r="F257" s="94" t="n">
        <v>1.5</v>
      </c>
      <c r="G257" s="94">
        <f>C257*E257</f>
        <v/>
      </c>
      <c r="H257" s="95">
        <f>C257*F257</f>
        <v/>
      </c>
      <c r="I257" s="96">
        <f>G257+H257</f>
        <v/>
      </c>
      <c r="J257" s="102" t="n"/>
      <c r="K257" s="12" t="n"/>
      <c r="L257" s="12" t="n"/>
    </row>
    <row r="258" ht="15.5" customFormat="1" customHeight="1" s="22">
      <c r="A258" s="17">
        <f>IF(C258="","",COUNTA(($C$8:C258)))</f>
        <v/>
      </c>
      <c r="B258" s="19" t="inlineStr">
        <is>
          <t>R-30 Batt Ceiling Insulation</t>
        </is>
      </c>
      <c r="C258" s="93" t="n">
        <v>2384</v>
      </c>
      <c r="D258" s="55" t="inlineStr">
        <is>
          <t>SF</t>
        </is>
      </c>
      <c r="E258" s="94" t="n">
        <v>1</v>
      </c>
      <c r="F258" s="94" t="n">
        <v>2</v>
      </c>
      <c r="G258" s="94">
        <f>C258*E258</f>
        <v/>
      </c>
      <c r="H258" s="95">
        <f>C258*F258</f>
        <v/>
      </c>
      <c r="I258" s="96">
        <f>G258+H258</f>
        <v/>
      </c>
      <c r="J258" s="102" t="n"/>
      <c r="K258" s="12" t="n"/>
      <c r="L258" s="12" t="n"/>
    </row>
    <row r="259" ht="15.5" customFormat="1" customHeight="1" s="22">
      <c r="A259" s="17">
        <f>IF(C259="","",COUNTA(($C$8:C259)))</f>
        <v/>
      </c>
      <c r="B259" s="19" t="inlineStr"/>
      <c r="C259" s="93" t="n"/>
      <c r="D259" s="55" t="n"/>
      <c r="E259" s="94" t="n"/>
      <c r="F259" s="94" t="n"/>
      <c r="G259" s="94" t="n"/>
      <c r="H259" s="95" t="n"/>
      <c r="I259" s="96" t="n"/>
      <c r="J259" s="102" t="n"/>
      <c r="K259" s="12" t="n"/>
      <c r="L259" s="12" t="n"/>
    </row>
    <row r="260" ht="18.5" customFormat="1" customHeight="1" s="22">
      <c r="A260" s="17">
        <f>IF(C260="","",COUNTA(($C$8:C260)))</f>
        <v/>
      </c>
      <c r="B260" s="32" t="inlineStr">
        <is>
          <t>Roofing</t>
        </is>
      </c>
      <c r="C260" s="93" t="n"/>
      <c r="D260" s="55" t="n"/>
      <c r="E260" s="94" t="n"/>
      <c r="F260" s="94" t="n"/>
      <c r="G260" s="94" t="n"/>
      <c r="H260" s="95" t="n"/>
      <c r="I260" s="96" t="n"/>
      <c r="J260" s="102" t="n"/>
      <c r="K260" s="12" t="n"/>
      <c r="L260" s="12" t="n"/>
    </row>
    <row r="261" ht="15.5" customFormat="1" customHeight="1" s="22">
      <c r="A261" s="17">
        <f>IF(C261="","",COUNTA(($C$8:C261)))</f>
        <v/>
      </c>
      <c r="B261" s="19" t="inlineStr">
        <is>
          <t>Standing Steam Metal Roof</t>
        </is>
      </c>
      <c r="C261" s="93" t="n">
        <v>3906</v>
      </c>
      <c r="D261" s="55" t="inlineStr">
        <is>
          <t>SF</t>
        </is>
      </c>
      <c r="E261" s="94" t="n">
        <v>3</v>
      </c>
      <c r="F261" s="94" t="n">
        <v>5.5</v>
      </c>
      <c r="G261" s="94">
        <f>C261*E261</f>
        <v/>
      </c>
      <c r="H261" s="95">
        <f>C261*F261</f>
        <v/>
      </c>
      <c r="I261" s="96">
        <f>G261+H261</f>
        <v/>
      </c>
      <c r="J261" s="102" t="n"/>
      <c r="K261" s="12" t="n"/>
      <c r="L261" s="12" t="n"/>
    </row>
    <row r="262" ht="15.5" customFormat="1" customHeight="1" s="22">
      <c r="A262" s="17">
        <f>IF(C262="","",COUNTA(($C$8:C262)))</f>
        <v/>
      </c>
      <c r="B262" s="19" t="inlineStr">
        <is>
          <t>Roof Cricket</t>
        </is>
      </c>
      <c r="C262" s="93" t="n">
        <v>25</v>
      </c>
      <c r="D262" s="55" t="inlineStr">
        <is>
          <t>SF</t>
        </is>
      </c>
      <c r="E262" s="94" t="n">
        <v>2.5</v>
      </c>
      <c r="F262" s="94" t="n">
        <v>5</v>
      </c>
      <c r="G262" s="94">
        <f>C262*E262</f>
        <v/>
      </c>
      <c r="H262" s="95">
        <f>C262*F262</f>
        <v/>
      </c>
      <c r="I262" s="96">
        <f>G262+H262</f>
        <v/>
      </c>
      <c r="J262" s="102" t="n"/>
      <c r="K262" s="12" t="n"/>
      <c r="L262" s="12" t="n"/>
    </row>
    <row r="263" ht="15.5" customFormat="1" customHeight="1" s="22">
      <c r="A263" s="17">
        <f>IF(C263="","",COUNTA(($C$8:C263)))</f>
        <v/>
      </c>
      <c r="B263" s="19" t="inlineStr">
        <is>
          <t>Eave</t>
        </is>
      </c>
      <c r="C263" s="93" t="n">
        <v>561</v>
      </c>
      <c r="D263" s="55" t="inlineStr">
        <is>
          <t>SF</t>
        </is>
      </c>
      <c r="E263" s="94" t="n">
        <v>2.5</v>
      </c>
      <c r="F263" s="94" t="n">
        <v>3.5</v>
      </c>
      <c r="G263" s="94">
        <f>C263*E263</f>
        <v/>
      </c>
      <c r="H263" s="95">
        <f>C263*F263</f>
        <v/>
      </c>
      <c r="I263" s="96">
        <f>G263+H263</f>
        <v/>
      </c>
      <c r="J263" s="102" t="n"/>
      <c r="K263" s="12" t="n"/>
      <c r="L263" s="12" t="n"/>
    </row>
    <row r="264" ht="15.5" customFormat="1" customHeight="1" s="22">
      <c r="A264" s="17">
        <f>IF(C264="","",COUNTA(($C$8:C264)))</f>
        <v/>
      </c>
      <c r="B264" s="19" t="inlineStr">
        <is>
          <t>3" Rake</t>
        </is>
      </c>
      <c r="C264" s="93" t="n">
        <v>18</v>
      </c>
      <c r="D264" s="55" t="inlineStr">
        <is>
          <t>LF</t>
        </is>
      </c>
      <c r="E264" s="94" t="n">
        <v>3</v>
      </c>
      <c r="F264" s="94" t="n">
        <v>5</v>
      </c>
      <c r="G264" s="94">
        <f>C264*E264</f>
        <v/>
      </c>
      <c r="H264" s="95">
        <f>C264*F264</f>
        <v/>
      </c>
      <c r="I264" s="96">
        <f>G264+H264</f>
        <v/>
      </c>
      <c r="J264" s="102" t="n"/>
      <c r="K264" s="12" t="n"/>
      <c r="L264" s="12" t="n"/>
    </row>
    <row r="265" ht="15.5" customFormat="1" customHeight="1" s="22">
      <c r="A265" s="17">
        <f>IF(C265="","",COUNTA(($C$8:C265)))</f>
        <v/>
      </c>
      <c r="B265" s="19" t="inlineStr">
        <is>
          <t>Hatching Indicates Location Of Future PV System</t>
        </is>
      </c>
      <c r="C265" s="93" t="n">
        <v>473</v>
      </c>
      <c r="D265" s="55" t="inlineStr">
        <is>
          <t>SF</t>
        </is>
      </c>
      <c r="E265" s="94" t="n">
        <v>3</v>
      </c>
      <c r="F265" s="94" t="n">
        <v>5.5</v>
      </c>
      <c r="G265" s="94">
        <f>C265*E265</f>
        <v/>
      </c>
      <c r="H265" s="95">
        <f>C265*F265</f>
        <v/>
      </c>
      <c r="I265" s="96">
        <f>G265+H265</f>
        <v/>
      </c>
      <c r="J265" s="102" t="n"/>
      <c r="K265" s="12" t="n"/>
      <c r="L265" s="12" t="n"/>
    </row>
    <row r="266" ht="15.5" customFormat="1" customHeight="1" s="22">
      <c r="A266" s="17">
        <f>IF(C266="","",COUNTA(($C$8:C266)))</f>
        <v/>
      </c>
      <c r="B266" s="19" t="inlineStr">
        <is>
          <t>Gutter</t>
        </is>
      </c>
      <c r="C266" s="93" t="n">
        <v>280</v>
      </c>
      <c r="D266" s="55" t="inlineStr">
        <is>
          <t>LF</t>
        </is>
      </c>
      <c r="E266" s="94" t="n">
        <v>5</v>
      </c>
      <c r="F266" s="94" t="n">
        <v>13</v>
      </c>
      <c r="G266" s="94">
        <f>C266*E266</f>
        <v/>
      </c>
      <c r="H266" s="95">
        <f>C266*F266</f>
        <v/>
      </c>
      <c r="I266" s="96">
        <f>G266+H266</f>
        <v/>
      </c>
      <c r="J266" s="102" t="n"/>
      <c r="K266" s="12" t="n"/>
      <c r="L266" s="12" t="n"/>
    </row>
    <row r="267" ht="15.5" customFormat="1" customHeight="1" s="22">
      <c r="A267" s="17">
        <f>IF(C267="","",COUNTA(($C$8:C267)))</f>
        <v/>
      </c>
      <c r="B267" s="19" t="inlineStr">
        <is>
          <t>Downspot</t>
        </is>
      </c>
      <c r="C267" s="93" t="n">
        <v>280</v>
      </c>
      <c r="D267" s="55" t="inlineStr">
        <is>
          <t>LF</t>
        </is>
      </c>
      <c r="E267" s="94" t="n">
        <v>5</v>
      </c>
      <c r="F267" s="94" t="n">
        <v>13</v>
      </c>
      <c r="G267" s="94">
        <f>C267*E267</f>
        <v/>
      </c>
      <c r="H267" s="95">
        <f>C267*F267</f>
        <v/>
      </c>
      <c r="I267" s="96">
        <f>G267+H267</f>
        <v/>
      </c>
      <c r="J267" s="102" t="n"/>
      <c r="K267" s="12" t="n"/>
      <c r="L267" s="12" t="n"/>
    </row>
    <row r="268" ht="15.5" customFormat="1" customHeight="1" s="22">
      <c r="A268" s="17">
        <f>IF(C268="","",COUNTA(($C$8:C268)))</f>
        <v/>
      </c>
      <c r="B268" s="19" t="inlineStr"/>
      <c r="C268" s="93" t="n"/>
      <c r="D268" s="55" t="n"/>
      <c r="E268" s="94" t="n"/>
      <c r="F268" s="94" t="n"/>
      <c r="G268" s="94" t="n"/>
      <c r="H268" s="95" t="n"/>
      <c r="I268" s="96" t="n"/>
      <c r="J268" s="102" t="n"/>
      <c r="K268" s="12" t="n"/>
      <c r="L268" s="12" t="n"/>
    </row>
    <row r="269" ht="18.75" customHeight="1">
      <c r="A269" s="17">
        <f>IF(C269="","",COUNTA(($C$8:C269)))</f>
        <v/>
      </c>
      <c r="B269" s="20" t="inlineStr">
        <is>
          <t>Subtotal(Thermal And Moisture Protection)</t>
        </is>
      </c>
      <c r="C269" s="93" t="n"/>
      <c r="D269" s="35" t="n"/>
      <c r="E269" s="35" t="n"/>
      <c r="F269" s="35" t="n"/>
      <c r="G269" s="35" t="n"/>
      <c r="H269" s="99" t="n"/>
      <c r="I269" s="100" t="n"/>
      <c r="J269" s="101">
        <f>SUM(I254:I269)</f>
        <v/>
      </c>
      <c r="K269" s="12" t="n"/>
      <c r="L269" s="12" t="n"/>
    </row>
    <row r="270" ht="35.15" customHeight="1">
      <c r="A270" s="17">
        <f>IF(C270="","",COUNTA(($C$8:C270)))</f>
        <v/>
      </c>
      <c r="B270" s="30" t="inlineStr">
        <is>
          <t>Division 08 — Doors And Windows</t>
        </is>
      </c>
      <c r="C270" s="66" t="n"/>
      <c r="D270" s="91" t="n"/>
      <c r="E270" s="91" t="n"/>
      <c r="F270" s="91" t="n"/>
      <c r="G270" s="91" t="n"/>
      <c r="H270" s="91" t="n"/>
      <c r="I270" s="91" t="n"/>
      <c r="J270" s="92" t="n"/>
      <c r="K270" s="12" t="n"/>
      <c r="L270" s="12" t="n"/>
    </row>
    <row r="271" ht="18.5" customFormat="1" customHeight="1" s="22">
      <c r="A271" s="17">
        <f>IF(C271="","",COUNTA(($C$8:C271)))</f>
        <v/>
      </c>
      <c r="B271" s="32" t="inlineStr">
        <is>
          <t>Window</t>
        </is>
      </c>
      <c r="C271" s="93" t="n"/>
      <c r="D271" s="55" t="n"/>
      <c r="E271" s="94" t="n"/>
      <c r="F271" s="94" t="n"/>
      <c r="G271" s="94" t="n"/>
      <c r="H271" s="95" t="n"/>
      <c r="I271" s="96" t="n"/>
      <c r="J271" s="102" t="n"/>
      <c r="K271" s="12" t="n"/>
      <c r="L271" s="12" t="n"/>
    </row>
    <row r="272" ht="15.5" customFormat="1" customHeight="1" s="22">
      <c r="A272" s="17">
        <f>IF(C272="","",COUNTA(($C$8:C272)))</f>
        <v/>
      </c>
      <c r="B272" s="19" t="inlineStr">
        <is>
          <t>6'-0"W x 4'-6"H CSMT Egress Window</t>
        </is>
      </c>
      <c r="C272" s="93" t="n">
        <v>3</v>
      </c>
      <c r="D272" s="55" t="inlineStr">
        <is>
          <t>EA</t>
        </is>
      </c>
      <c r="E272" s="94" t="n">
        <v>320</v>
      </c>
      <c r="F272" s="94" t="n">
        <v>980</v>
      </c>
      <c r="G272" s="94">
        <f>C272*E272</f>
        <v/>
      </c>
      <c r="H272" s="95">
        <f>C272*F272</f>
        <v/>
      </c>
      <c r="I272" s="96">
        <f>G272+H272</f>
        <v/>
      </c>
      <c r="J272" s="102" t="n"/>
      <c r="K272" s="12" t="n"/>
      <c r="L272" s="12" t="n"/>
    </row>
    <row r="273" ht="15.5" customFormat="1" customHeight="1" s="22">
      <c r="A273" s="17">
        <f>IF(C273="","",COUNTA(($C$8:C273)))</f>
        <v/>
      </c>
      <c r="B273" s="19" t="inlineStr">
        <is>
          <t>2'-0"W x 3'-0"H - Tempered Glass CSMT Window</t>
        </is>
      </c>
      <c r="C273" s="93" t="n">
        <v>8</v>
      </c>
      <c r="D273" s="55" t="inlineStr">
        <is>
          <t>EA</t>
        </is>
      </c>
      <c r="E273" s="94" t="n">
        <v>250</v>
      </c>
      <c r="F273" s="94" t="n">
        <v>450</v>
      </c>
      <c r="G273" s="94">
        <f>C273*E273</f>
        <v/>
      </c>
      <c r="H273" s="95">
        <f>C273*F273</f>
        <v/>
      </c>
      <c r="I273" s="96">
        <f>G273+H273</f>
        <v/>
      </c>
      <c r="J273" s="102" t="n"/>
      <c r="K273" s="12" t="n"/>
      <c r="L273" s="12" t="n"/>
    </row>
    <row r="274" ht="15.5" customFormat="1" customHeight="1" s="22">
      <c r="A274" s="17">
        <f>IF(C274="","",COUNTA(($C$8:C274)))</f>
        <v/>
      </c>
      <c r="B274" s="19" t="inlineStr">
        <is>
          <t>6'-0"W x 4'-0"H CSMT Window</t>
        </is>
      </c>
      <c r="C274" s="93" t="n">
        <v>2</v>
      </c>
      <c r="D274" s="55" t="inlineStr">
        <is>
          <t>EA</t>
        </is>
      </c>
      <c r="E274" s="94" t="n">
        <v>320</v>
      </c>
      <c r="F274" s="94" t="n">
        <v>930</v>
      </c>
      <c r="G274" s="94">
        <f>C274*E274</f>
        <v/>
      </c>
      <c r="H274" s="95">
        <f>C274*F274</f>
        <v/>
      </c>
      <c r="I274" s="96">
        <f>G274+H274</f>
        <v/>
      </c>
      <c r="J274" s="102" t="n"/>
      <c r="K274" s="12" t="n"/>
      <c r="L274" s="12" t="n"/>
    </row>
    <row r="275" ht="15.5" customFormat="1" customHeight="1" s="22">
      <c r="A275" s="17">
        <f>IF(C275="","",COUNTA(($C$8:C275)))</f>
        <v/>
      </c>
      <c r="B275" s="19" t="inlineStr">
        <is>
          <t>2'-0"W x 2'-0"H Fixed Window</t>
        </is>
      </c>
      <c r="C275" s="93" t="n">
        <v>3</v>
      </c>
      <c r="D275" s="55" t="inlineStr">
        <is>
          <t>EA</t>
        </is>
      </c>
      <c r="E275" s="94" t="n">
        <v>250</v>
      </c>
      <c r="F275" s="94" t="n">
        <v>400</v>
      </c>
      <c r="G275" s="94">
        <f>C275*E275</f>
        <v/>
      </c>
      <c r="H275" s="95">
        <f>C275*F275</f>
        <v/>
      </c>
      <c r="I275" s="96">
        <f>G275+H275</f>
        <v/>
      </c>
      <c r="J275" s="102" t="n"/>
      <c r="K275" s="12" t="n"/>
      <c r="L275" s="12" t="n"/>
    </row>
    <row r="276" ht="15.5" customFormat="1" customHeight="1" s="22">
      <c r="A276" s="17">
        <f>IF(C276="","",COUNTA(($C$8:C276)))</f>
        <v/>
      </c>
      <c r="B276" s="19" t="inlineStr">
        <is>
          <t>4'-0"W x 8'-0"H Fixed Window</t>
        </is>
      </c>
      <c r="C276" s="93" t="n">
        <v>3</v>
      </c>
      <c r="D276" s="55" t="inlineStr">
        <is>
          <t>EA</t>
        </is>
      </c>
      <c r="E276" s="94" t="n">
        <v>350</v>
      </c>
      <c r="F276" s="94" t="n">
        <v>1250</v>
      </c>
      <c r="G276" s="94">
        <f>C276*E276</f>
        <v/>
      </c>
      <c r="H276" s="95">
        <f>C276*F276</f>
        <v/>
      </c>
      <c r="I276" s="96">
        <f>G276+H276</f>
        <v/>
      </c>
      <c r="J276" s="102" t="n"/>
      <c r="K276" s="12" t="n"/>
      <c r="L276" s="12" t="n"/>
    </row>
    <row r="277" ht="15.5" customFormat="1" customHeight="1" s="22">
      <c r="A277" s="17">
        <f>IF(C277="","",COUNTA(($C$8:C277)))</f>
        <v/>
      </c>
      <c r="B277" s="19" t="inlineStr">
        <is>
          <t>4'-0"W x 9'-6"H - Tempered Glass Fixed Window</t>
        </is>
      </c>
      <c r="C277" s="93" t="n">
        <v>2</v>
      </c>
      <c r="D277" s="55" t="inlineStr">
        <is>
          <t>EA</t>
        </is>
      </c>
      <c r="E277" s="94" t="n">
        <v>350</v>
      </c>
      <c r="F277" s="94" t="n">
        <v>1400</v>
      </c>
      <c r="G277" s="94">
        <f>C277*E277</f>
        <v/>
      </c>
      <c r="H277" s="95">
        <f>C277*F277</f>
        <v/>
      </c>
      <c r="I277" s="96">
        <f>G277+H277</f>
        <v/>
      </c>
      <c r="J277" s="102" t="n"/>
      <c r="K277" s="12" t="n"/>
      <c r="L277" s="12" t="n"/>
    </row>
    <row r="278" ht="15.5" customFormat="1" customHeight="1" s="22">
      <c r="A278" s="17">
        <f>IF(C278="","",COUNTA(($C$8:C278)))</f>
        <v/>
      </c>
      <c r="B278" s="19" t="inlineStr">
        <is>
          <t xml:space="preserve">6'-0"W x 5'-0"H CSMT Egress Window </t>
        </is>
      </c>
      <c r="C278" s="93" t="n">
        <v>3</v>
      </c>
      <c r="D278" s="55" t="inlineStr">
        <is>
          <t>EA</t>
        </is>
      </c>
      <c r="E278" s="94" t="n">
        <v>350</v>
      </c>
      <c r="F278" s="94" t="n">
        <v>1050</v>
      </c>
      <c r="G278" s="94">
        <f>C278*E278</f>
        <v/>
      </c>
      <c r="H278" s="95">
        <f>C278*F278</f>
        <v/>
      </c>
      <c r="I278" s="96">
        <f>G278+H278</f>
        <v/>
      </c>
      <c r="J278" s="102" t="n"/>
      <c r="K278" s="12" t="n"/>
      <c r="L278" s="12" t="n"/>
    </row>
    <row r="279" ht="15.5" customFormat="1" customHeight="1" s="22">
      <c r="A279" s="17">
        <f>IF(C279="","",COUNTA(($C$8:C279)))</f>
        <v/>
      </c>
      <c r="B279" s="19" t="inlineStr">
        <is>
          <t>2'-0"W x 2'-6"H - Tempered Glass CSMT Window</t>
        </is>
      </c>
      <c r="C279" s="93" t="n">
        <v>2</v>
      </c>
      <c r="D279" s="55" t="inlineStr">
        <is>
          <t>EA</t>
        </is>
      </c>
      <c r="E279" s="94" t="n">
        <v>250</v>
      </c>
      <c r="F279" s="94" t="n">
        <v>425</v>
      </c>
      <c r="G279" s="94">
        <f>C279*E279</f>
        <v/>
      </c>
      <c r="H279" s="95">
        <f>C279*F279</f>
        <v/>
      </c>
      <c r="I279" s="96">
        <f>G279+H279</f>
        <v/>
      </c>
      <c r="J279" s="102" t="n"/>
      <c r="K279" s="12" t="n"/>
      <c r="L279" s="12" t="n"/>
    </row>
    <row r="280" ht="15.5" customFormat="1" customHeight="1" s="22">
      <c r="A280" s="17">
        <f>IF(C280="","",COUNTA(($C$8:C280)))</f>
        <v/>
      </c>
      <c r="B280" s="19" t="inlineStr">
        <is>
          <t>3'-0"W x 2'-6"H CSMT Window</t>
        </is>
      </c>
      <c r="C280" s="93" t="n">
        <v>2</v>
      </c>
      <c r="D280" s="55" t="inlineStr">
        <is>
          <t>EA</t>
        </is>
      </c>
      <c r="E280" s="94" t="n">
        <v>250</v>
      </c>
      <c r="F280" s="94" t="n">
        <v>500</v>
      </c>
      <c r="G280" s="94">
        <f>C280*E280</f>
        <v/>
      </c>
      <c r="H280" s="95">
        <f>C280*F280</f>
        <v/>
      </c>
      <c r="I280" s="96">
        <f>G280+H280</f>
        <v/>
      </c>
      <c r="J280" s="102" t="n"/>
      <c r="K280" s="12" t="n"/>
      <c r="L280" s="12" t="n"/>
    </row>
    <row r="281" ht="15.5" customFormat="1" customHeight="1" s="22">
      <c r="A281" s="17">
        <f>IF(C281="","",COUNTA(($C$8:C281)))</f>
        <v/>
      </c>
      <c r="B281" s="19" t="inlineStr">
        <is>
          <t>3'-0"W x 2'-0"H Fixed Window</t>
        </is>
      </c>
      <c r="C281" s="93" t="n">
        <v>1</v>
      </c>
      <c r="D281" s="55" t="inlineStr">
        <is>
          <t>EA</t>
        </is>
      </c>
      <c r="E281" s="94" t="n">
        <v>250</v>
      </c>
      <c r="F281" s="94" t="n">
        <v>450</v>
      </c>
      <c r="G281" s="94">
        <f>C281*E281</f>
        <v/>
      </c>
      <c r="H281" s="95">
        <f>C281*F281</f>
        <v/>
      </c>
      <c r="I281" s="96">
        <f>G281+H281</f>
        <v/>
      </c>
      <c r="J281" s="102" t="n"/>
      <c r="K281" s="12" t="n"/>
      <c r="L281" s="12" t="n"/>
    </row>
    <row r="282" ht="15.5" customFormat="1" customHeight="1" s="22">
      <c r="A282" s="17">
        <f>IF(C282="","",COUNTA(($C$8:C282)))</f>
        <v/>
      </c>
      <c r="B282" s="19" t="inlineStr">
        <is>
          <t>4'-0"W x 3'-0"H - Tempered Glass Fixed Window</t>
        </is>
      </c>
      <c r="C282" s="93" t="n">
        <v>1</v>
      </c>
      <c r="D282" s="55" t="inlineStr">
        <is>
          <t>EA</t>
        </is>
      </c>
      <c r="E282" s="94" t="n">
        <v>250</v>
      </c>
      <c r="F282" s="94" t="n">
        <v>600</v>
      </c>
      <c r="G282" s="94">
        <f>C282*E282</f>
        <v/>
      </c>
      <c r="H282" s="95">
        <f>C282*F282</f>
        <v/>
      </c>
      <c r="I282" s="96">
        <f>G282+H282</f>
        <v/>
      </c>
      <c r="J282" s="102" t="n"/>
      <c r="K282" s="12" t="n"/>
      <c r="L282" s="12" t="n"/>
    </row>
    <row r="283" ht="15.5" customFormat="1" customHeight="1" s="22">
      <c r="A283" s="17">
        <f>IF(C283="","",COUNTA(($C$8:C283)))</f>
        <v/>
      </c>
      <c r="B283" s="19" t="inlineStr">
        <is>
          <t>3'-0"W x 8'-0" - Tempered Glass Fixed Window</t>
        </is>
      </c>
      <c r="C283" s="93" t="n">
        <v>2</v>
      </c>
      <c r="D283" s="55" t="inlineStr">
        <is>
          <t>EA</t>
        </is>
      </c>
      <c r="E283" s="94" t="n">
        <v>350</v>
      </c>
      <c r="F283" s="94" t="n">
        <v>1050</v>
      </c>
      <c r="G283" s="94">
        <f>C283*E283</f>
        <v/>
      </c>
      <c r="H283" s="95">
        <f>C283*F283</f>
        <v/>
      </c>
      <c r="I283" s="96">
        <f>G283+H283</f>
        <v/>
      </c>
      <c r="J283" s="102" t="n"/>
      <c r="K283" s="12" t="n"/>
      <c r="L283" s="12" t="n"/>
    </row>
    <row r="284" ht="15.5" customFormat="1" customHeight="1" s="22">
      <c r="A284" s="17">
        <f>IF(C284="","",COUNTA(($C$8:C284)))</f>
        <v/>
      </c>
      <c r="B284" s="19" t="inlineStr">
        <is>
          <t>3'-0"W x 5'-0"H Fixed Window</t>
        </is>
      </c>
      <c r="C284" s="93" t="n">
        <v>2</v>
      </c>
      <c r="D284" s="55" t="inlineStr">
        <is>
          <t>EA</t>
        </is>
      </c>
      <c r="E284" s="94" t="n">
        <v>250</v>
      </c>
      <c r="F284" s="94" t="n">
        <v>700</v>
      </c>
      <c r="G284" s="94">
        <f>C284*E284</f>
        <v/>
      </c>
      <c r="H284" s="95">
        <f>C284*F284</f>
        <v/>
      </c>
      <c r="I284" s="96">
        <f>G284+H284</f>
        <v/>
      </c>
      <c r="J284" s="102" t="n"/>
      <c r="K284" s="12" t="n"/>
      <c r="L284" s="12" t="n"/>
    </row>
    <row r="285" ht="15.5" customFormat="1" customHeight="1" s="22">
      <c r="A285" s="17">
        <f>IF(C285="","",COUNTA(($C$8:C285)))</f>
        <v/>
      </c>
      <c r="B285" s="19" t="n"/>
      <c r="C285" s="93" t="n"/>
      <c r="D285" s="55" t="n"/>
      <c r="E285" s="94" t="n"/>
      <c r="F285" s="94" t="n"/>
      <c r="G285" s="94" t="n"/>
      <c r="H285" s="95" t="n"/>
      <c r="I285" s="96" t="n"/>
      <c r="J285" s="102" t="n"/>
      <c r="K285" s="12" t="n"/>
      <c r="L285" s="12" t="n"/>
    </row>
    <row r="286" ht="18.5" customFormat="1" customHeight="1" s="22">
      <c r="A286" s="17">
        <f>IF(C286="","",COUNTA(($C$8:C286)))</f>
        <v/>
      </c>
      <c r="B286" s="32" t="inlineStr">
        <is>
          <t>Doors</t>
        </is>
      </c>
      <c r="C286" s="93" t="n"/>
      <c r="D286" s="55" t="n"/>
      <c r="E286" s="94" t="n"/>
      <c r="F286" s="94" t="n"/>
      <c r="G286" s="94" t="n"/>
      <c r="H286" s="95" t="n"/>
      <c r="I286" s="96" t="n"/>
      <c r="J286" s="102" t="n"/>
      <c r="K286" s="12" t="n"/>
      <c r="L286" s="12" t="n"/>
    </row>
    <row r="287" ht="15.5" customFormat="1" customHeight="1" s="22">
      <c r="A287" s="17">
        <f>IF(C287="","",COUNTA(($C$8:C287)))</f>
        <v/>
      </c>
      <c r="B287" s="19" t="inlineStr">
        <is>
          <t>2'-8"W x 8'-0"H Single Door</t>
        </is>
      </c>
      <c r="C287" s="93" t="n">
        <v>7</v>
      </c>
      <c r="D287" s="55" t="inlineStr">
        <is>
          <t>EA</t>
        </is>
      </c>
      <c r="E287" s="94" t="n">
        <v>350</v>
      </c>
      <c r="F287" s="94" t="n">
        <v>1100</v>
      </c>
      <c r="G287" s="94">
        <f>C287*E287</f>
        <v/>
      </c>
      <c r="H287" s="95">
        <f>C287*F287</f>
        <v/>
      </c>
      <c r="I287" s="96">
        <f>G287+H287</f>
        <v/>
      </c>
      <c r="J287" s="102" t="n"/>
      <c r="K287" s="12" t="n"/>
      <c r="L287" s="12" t="n"/>
    </row>
    <row r="288" ht="15.5" customFormat="1" customHeight="1" s="22">
      <c r="A288" s="17">
        <f>IF(C288="","",COUNTA(($C$8:C288)))</f>
        <v/>
      </c>
      <c r="B288" s="19" t="inlineStr">
        <is>
          <t>2'-6"W x 8'-0"H Single Door</t>
        </is>
      </c>
      <c r="C288" s="93" t="n">
        <v>7</v>
      </c>
      <c r="D288" s="55" t="inlineStr">
        <is>
          <t>EA</t>
        </is>
      </c>
      <c r="E288" s="94" t="n">
        <v>350</v>
      </c>
      <c r="F288" s="94" t="n">
        <v>1050</v>
      </c>
      <c r="G288" s="94">
        <f>C288*E288</f>
        <v/>
      </c>
      <c r="H288" s="95">
        <f>C288*F288</f>
        <v/>
      </c>
      <c r="I288" s="96">
        <f>G288+H288</f>
        <v/>
      </c>
      <c r="J288" s="102" t="n"/>
      <c r="K288" s="12" t="n"/>
      <c r="L288" s="12" t="n"/>
    </row>
    <row r="289" ht="15.5" customFormat="1" customHeight="1" s="22">
      <c r="A289" s="17">
        <f>IF(C289="","",COUNTA(($C$8:C289)))</f>
        <v/>
      </c>
      <c r="B289" s="19" t="inlineStr">
        <is>
          <t>1'-6"W x 8'-0"H Single Door</t>
        </is>
      </c>
      <c r="C289" s="93" t="n">
        <v>2</v>
      </c>
      <c r="D289" s="55" t="inlineStr">
        <is>
          <t>EA</t>
        </is>
      </c>
      <c r="E289" s="94" t="n">
        <v>280</v>
      </c>
      <c r="F289" s="94" t="n">
        <v>900</v>
      </c>
      <c r="G289" s="94">
        <f>C289*E289</f>
        <v/>
      </c>
      <c r="H289" s="95">
        <f>C289*F289</f>
        <v/>
      </c>
      <c r="I289" s="96">
        <f>G289+H289</f>
        <v/>
      </c>
      <c r="J289" s="102" t="n"/>
      <c r="K289" s="12" t="n"/>
      <c r="L289" s="12" t="n"/>
    </row>
    <row r="290" ht="15.5" customFormat="1" customHeight="1" s="22">
      <c r="A290" s="17">
        <f>IF(C290="","",COUNTA(($C$8:C290)))</f>
        <v/>
      </c>
      <c r="B290" s="19" t="inlineStr">
        <is>
          <t>3'-0"W x 8'-0"H Single Door</t>
        </is>
      </c>
      <c r="C290" s="93" t="n">
        <v>1</v>
      </c>
      <c r="D290" s="55" t="inlineStr">
        <is>
          <t>EA</t>
        </is>
      </c>
      <c r="E290" s="94" t="n">
        <v>350</v>
      </c>
      <c r="F290" s="94" t="n">
        <v>1200</v>
      </c>
      <c r="G290" s="94">
        <f>C290*E290</f>
        <v/>
      </c>
      <c r="H290" s="95">
        <f>C290*F290</f>
        <v/>
      </c>
      <c r="I290" s="96">
        <f>G290+H290</f>
        <v/>
      </c>
      <c r="J290" s="102" t="n"/>
      <c r="K290" s="12" t="n"/>
      <c r="L290" s="12" t="n"/>
    </row>
    <row r="291" ht="15.5" customFormat="1" customHeight="1" s="22">
      <c r="A291" s="17">
        <f>IF(C291="","",COUNTA(($C$8:C291)))</f>
        <v/>
      </c>
      <c r="B291" s="19" t="inlineStr">
        <is>
          <t>4'-0"W x 8'-0"H Single Door</t>
        </is>
      </c>
      <c r="C291" s="93" t="n">
        <v>1</v>
      </c>
      <c r="D291" s="55" t="inlineStr">
        <is>
          <t>EA</t>
        </is>
      </c>
      <c r="E291" s="94" t="n">
        <v>400</v>
      </c>
      <c r="F291" s="94" t="n">
        <v>1450</v>
      </c>
      <c r="G291" s="94">
        <f>C291*E291</f>
        <v/>
      </c>
      <c r="H291" s="95">
        <f>C291*F291</f>
        <v/>
      </c>
      <c r="I291" s="96">
        <f>G291+H291</f>
        <v/>
      </c>
      <c r="J291" s="102" t="n"/>
      <c r="K291" s="12" t="n"/>
      <c r="L291" s="12" t="n"/>
    </row>
    <row r="292" ht="15.5" customFormat="1" customHeight="1" s="22">
      <c r="A292" s="17">
        <f>IF(C292="","",COUNTA(($C$8:C292)))</f>
        <v/>
      </c>
      <c r="B292" s="19" t="inlineStr">
        <is>
          <t>2'-8"W x 6'-10"H Single Door</t>
        </is>
      </c>
      <c r="C292" s="93" t="n">
        <v>1</v>
      </c>
      <c r="D292" s="55" t="inlineStr">
        <is>
          <t>EA</t>
        </is>
      </c>
      <c r="E292" s="94" t="n">
        <v>280</v>
      </c>
      <c r="F292" s="94" t="n">
        <v>1100</v>
      </c>
      <c r="G292" s="94">
        <f>C292*E292</f>
        <v/>
      </c>
      <c r="H292" s="95">
        <f>C292*F292</f>
        <v/>
      </c>
      <c r="I292" s="96">
        <f>G292+H292</f>
        <v/>
      </c>
      <c r="J292" s="102" t="n"/>
      <c r="K292" s="12" t="n"/>
      <c r="L292" s="12" t="n"/>
    </row>
    <row r="293" ht="15.5" customFormat="1" customHeight="1" s="22">
      <c r="A293" s="17">
        <f>IF(C293="","",COUNTA(($C$8:C293)))</f>
        <v/>
      </c>
      <c r="B293" s="19" t="inlineStr">
        <is>
          <t>5'-0"W x 8'-0"H Double Door</t>
        </is>
      </c>
      <c r="C293" s="93" t="n">
        <v>3</v>
      </c>
      <c r="D293" s="55" t="inlineStr">
        <is>
          <t>EA</t>
        </is>
      </c>
      <c r="E293" s="94" t="n">
        <v>450</v>
      </c>
      <c r="F293" s="94" t="n">
        <v>1650</v>
      </c>
      <c r="G293" s="94">
        <f>C293*E293</f>
        <v/>
      </c>
      <c r="H293" s="95">
        <f>C293*F293</f>
        <v/>
      </c>
      <c r="I293" s="96">
        <f>G293+H293</f>
        <v/>
      </c>
      <c r="J293" s="102" t="n"/>
      <c r="K293" s="12" t="n"/>
      <c r="L293" s="12" t="n"/>
    </row>
    <row r="294" ht="15.5" customFormat="1" customHeight="1" s="22">
      <c r="A294" s="17">
        <f>IF(C294="","",COUNTA(($C$8:C294)))</f>
        <v/>
      </c>
      <c r="B294" s="19" t="inlineStr">
        <is>
          <t>2'-0"W x 8'-0"H Single Door</t>
        </is>
      </c>
      <c r="C294" s="93" t="n">
        <v>2</v>
      </c>
      <c r="D294" s="55" t="inlineStr">
        <is>
          <t>EA</t>
        </is>
      </c>
      <c r="E294" s="94" t="n">
        <v>320</v>
      </c>
      <c r="F294" s="94" t="n">
        <v>1000</v>
      </c>
      <c r="G294" s="94">
        <f>C294*E294</f>
        <v/>
      </c>
      <c r="H294" s="95">
        <f>C294*F294</f>
        <v/>
      </c>
      <c r="I294" s="96">
        <f>G294+H294</f>
        <v/>
      </c>
      <c r="J294" s="102" t="n"/>
      <c r="K294" s="12" t="n"/>
      <c r="L294" s="12" t="n"/>
    </row>
    <row r="295" ht="15.5" customFormat="1" customHeight="1" s="22">
      <c r="A295" s="17">
        <f>IF(C295="","",COUNTA(($C$8:C295)))</f>
        <v/>
      </c>
      <c r="B295" s="19" t="inlineStr">
        <is>
          <t>5'-0"W x 8'-0"H 4 Panel Folding Door Door</t>
        </is>
      </c>
      <c r="C295" s="93" t="n">
        <v>1</v>
      </c>
      <c r="D295" s="55" t="inlineStr">
        <is>
          <t>EA</t>
        </is>
      </c>
      <c r="E295" s="94" t="n">
        <v>450</v>
      </c>
      <c r="F295" s="94" t="n">
        <v>1650</v>
      </c>
      <c r="G295" s="94">
        <f>C295*E295</f>
        <v/>
      </c>
      <c r="H295" s="95">
        <f>C295*F295</f>
        <v/>
      </c>
      <c r="I295" s="96">
        <f>G295+H295</f>
        <v/>
      </c>
      <c r="J295" s="102" t="n"/>
      <c r="K295" s="12" t="n"/>
      <c r="L295" s="12" t="n"/>
    </row>
    <row r="296" ht="15.5" customFormat="1" customHeight="1" s="22">
      <c r="A296" s="17">
        <f>IF(C296="","",COUNTA(($C$8:C296)))</f>
        <v/>
      </c>
      <c r="B296" s="19" t="inlineStr">
        <is>
          <t>2'-8"W x 8'-0"H Single Door</t>
        </is>
      </c>
      <c r="C296" s="93" t="n">
        <v>10</v>
      </c>
      <c r="D296" s="55" t="inlineStr">
        <is>
          <t>EA</t>
        </is>
      </c>
      <c r="E296" s="94" t="n">
        <v>350</v>
      </c>
      <c r="F296" s="94" t="n">
        <v>1100</v>
      </c>
      <c r="G296" s="94">
        <f>C296*E296</f>
        <v/>
      </c>
      <c r="H296" s="95">
        <f>C296*F296</f>
        <v/>
      </c>
      <c r="I296" s="96">
        <f>G296+H296</f>
        <v/>
      </c>
      <c r="J296" s="102" t="n"/>
      <c r="K296" s="12" t="n"/>
      <c r="L296" s="12" t="n"/>
    </row>
    <row r="297" ht="15.5" customFormat="1" customHeight="1" s="22">
      <c r="A297" s="17">
        <f>IF(C297="","",COUNTA(($C$8:C297)))</f>
        <v/>
      </c>
      <c r="B297" s="19" t="inlineStr">
        <is>
          <t>2'-6"W x 8'-0"H Single Door</t>
        </is>
      </c>
      <c r="C297" s="93" t="n">
        <v>13</v>
      </c>
      <c r="D297" s="55" t="inlineStr">
        <is>
          <t>EA</t>
        </is>
      </c>
      <c r="E297" s="94" t="n">
        <v>350</v>
      </c>
      <c r="F297" s="94" t="n">
        <v>1050</v>
      </c>
      <c r="G297" s="94">
        <f>C297*E297</f>
        <v/>
      </c>
      <c r="H297" s="95">
        <f>C297*F297</f>
        <v/>
      </c>
      <c r="I297" s="96">
        <f>G297+H297</f>
        <v/>
      </c>
      <c r="J297" s="102" t="n"/>
      <c r="K297" s="12" t="n"/>
      <c r="L297" s="12" t="n"/>
    </row>
    <row r="298" ht="15.5" customFormat="1" customHeight="1" s="22">
      <c r="A298" s="17">
        <f>IF(C298="","",COUNTA(($C$8:C298)))</f>
        <v/>
      </c>
      <c r="B298" s="19" t="inlineStr">
        <is>
          <t>1'-6"W x 8'-0"H Single Door</t>
        </is>
      </c>
      <c r="C298" s="93" t="n">
        <v>2</v>
      </c>
      <c r="D298" s="55" t="inlineStr">
        <is>
          <t>EA</t>
        </is>
      </c>
      <c r="E298" s="94" t="n">
        <v>320</v>
      </c>
      <c r="F298" s="94" t="n">
        <v>900</v>
      </c>
      <c r="G298" s="94">
        <f>C298*E298</f>
        <v/>
      </c>
      <c r="H298" s="95">
        <f>C298*F298</f>
        <v/>
      </c>
      <c r="I298" s="96">
        <f>G298+H298</f>
        <v/>
      </c>
      <c r="J298" s="102" t="n"/>
      <c r="K298" s="12" t="n"/>
      <c r="L298" s="12" t="n"/>
    </row>
    <row r="299" ht="15.5" customFormat="1" customHeight="1" s="22">
      <c r="A299" s="17">
        <f>IF(C299="","",COUNTA(($C$8:C299)))</f>
        <v/>
      </c>
      <c r="B299" s="19" t="inlineStr">
        <is>
          <t>3'-0"W x 8'-0"H Single Door</t>
        </is>
      </c>
      <c r="C299" s="93" t="n">
        <v>2</v>
      </c>
      <c r="D299" s="55" t="inlineStr">
        <is>
          <t>EA</t>
        </is>
      </c>
      <c r="E299" s="94" t="n">
        <v>350</v>
      </c>
      <c r="F299" s="94" t="n">
        <v>1200</v>
      </c>
      <c r="G299" s="94">
        <f>C299*E299</f>
        <v/>
      </c>
      <c r="H299" s="95">
        <f>C299*F299</f>
        <v/>
      </c>
      <c r="I299" s="96">
        <f>G299+H299</f>
        <v/>
      </c>
      <c r="J299" s="102" t="n"/>
      <c r="K299" s="12" t="n"/>
      <c r="L299" s="12" t="n"/>
    </row>
    <row r="300" ht="15.5" customFormat="1" customHeight="1" s="22">
      <c r="A300" s="17">
        <f>IF(C300="","",COUNTA(($C$8:C300)))</f>
        <v/>
      </c>
      <c r="B300" s="19" t="inlineStr">
        <is>
          <t>4'-0"W x 8'-0"H Single Door</t>
        </is>
      </c>
      <c r="C300" s="93" t="n">
        <v>1</v>
      </c>
      <c r="D300" s="55" t="inlineStr">
        <is>
          <t>EA</t>
        </is>
      </c>
      <c r="E300" s="94" t="n">
        <v>400</v>
      </c>
      <c r="F300" s="94" t="n">
        <v>1450</v>
      </c>
      <c r="G300" s="94">
        <f>C300*E300</f>
        <v/>
      </c>
      <c r="H300" s="95">
        <f>C300*F300</f>
        <v/>
      </c>
      <c r="I300" s="96">
        <f>G300+H300</f>
        <v/>
      </c>
      <c r="J300" s="102" t="n"/>
      <c r="K300" s="12" t="n"/>
      <c r="L300" s="12" t="n"/>
    </row>
    <row r="301" ht="15.5" customFormat="1" customHeight="1" s="22">
      <c r="A301" s="17">
        <f>IF(C301="","",COUNTA(($C$8:C301)))</f>
        <v/>
      </c>
      <c r="B301" s="19" t="inlineStr">
        <is>
          <t>2'-8"W x 6'-10"H Single Door</t>
        </is>
      </c>
      <c r="C301" s="93" t="n">
        <v>1</v>
      </c>
      <c r="D301" s="55" t="inlineStr">
        <is>
          <t>EA</t>
        </is>
      </c>
      <c r="E301" s="94" t="n">
        <v>280</v>
      </c>
      <c r="F301" s="94" t="n">
        <v>1100</v>
      </c>
      <c r="G301" s="94">
        <f>C301*E301</f>
        <v/>
      </c>
      <c r="H301" s="95">
        <f>C301*F301</f>
        <v/>
      </c>
      <c r="I301" s="96">
        <f>G301+H301</f>
        <v/>
      </c>
      <c r="J301" s="102" t="n"/>
      <c r="K301" s="12" t="n"/>
      <c r="L301" s="12" t="n"/>
    </row>
    <row r="302" ht="15.5" customFormat="1" customHeight="1" s="22">
      <c r="A302" s="17">
        <f>IF(C302="","",COUNTA(($C$8:C302)))</f>
        <v/>
      </c>
      <c r="B302" s="19" t="inlineStr">
        <is>
          <t>5'-0"W x 8'-0"H Double Door</t>
        </is>
      </c>
      <c r="C302" s="93" t="n">
        <v>3</v>
      </c>
      <c r="D302" s="55" t="inlineStr">
        <is>
          <t>EA</t>
        </is>
      </c>
      <c r="E302" s="94" t="n">
        <v>450</v>
      </c>
      <c r="F302" s="94" t="n">
        <v>1650</v>
      </c>
      <c r="G302" s="94">
        <f>C302*E302</f>
        <v/>
      </c>
      <c r="H302" s="95">
        <f>C302*F302</f>
        <v/>
      </c>
      <c r="I302" s="96">
        <f>G302+H302</f>
        <v/>
      </c>
      <c r="J302" s="102" t="n"/>
      <c r="K302" s="12" t="n"/>
      <c r="L302" s="12" t="n"/>
    </row>
    <row r="303" ht="15.5" customFormat="1" customHeight="1" s="22">
      <c r="A303" s="17">
        <f>IF(C303="","",COUNTA(($C$8:C303)))</f>
        <v/>
      </c>
      <c r="B303" s="19" t="inlineStr">
        <is>
          <t>5'-0"W x 8'-0"H Double Sliding Door</t>
        </is>
      </c>
      <c r="C303" s="93" t="n">
        <v>4</v>
      </c>
      <c r="D303" s="55" t="inlineStr">
        <is>
          <t>EA</t>
        </is>
      </c>
      <c r="E303" s="94" t="n">
        <v>450</v>
      </c>
      <c r="F303" s="94" t="n">
        <v>1650</v>
      </c>
      <c r="G303" s="94">
        <f>C303*E303</f>
        <v/>
      </c>
      <c r="H303" s="95">
        <f>C303*F303</f>
        <v/>
      </c>
      <c r="I303" s="96">
        <f>G303+H303</f>
        <v/>
      </c>
      <c r="J303" s="102" t="n"/>
      <c r="K303" s="12" t="n"/>
      <c r="L303" s="12" t="n"/>
    </row>
    <row r="304" ht="15.5" customFormat="1" customHeight="1" s="22">
      <c r="A304" s="17">
        <f>IF(C304="","",COUNTA(($C$8:C304)))</f>
        <v/>
      </c>
      <c r="B304" s="19" t="inlineStr">
        <is>
          <t>2'-0"W x 8'-0"H Single Door</t>
        </is>
      </c>
      <c r="C304" s="93" t="n">
        <v>2</v>
      </c>
      <c r="D304" s="55" t="inlineStr">
        <is>
          <t>EA</t>
        </is>
      </c>
      <c r="E304" s="94" t="n">
        <v>350</v>
      </c>
      <c r="F304" s="94" t="n">
        <v>1000</v>
      </c>
      <c r="G304" s="94">
        <f>C304*E304</f>
        <v/>
      </c>
      <c r="H304" s="95">
        <f>C304*F304</f>
        <v/>
      </c>
      <c r="I304" s="96">
        <f>G304+H304</f>
        <v/>
      </c>
      <c r="J304" s="102" t="n"/>
      <c r="K304" s="12" t="n"/>
      <c r="L304" s="12" t="n"/>
    </row>
    <row r="305" ht="15.5" customFormat="1" customHeight="1" s="22">
      <c r="A305" s="17">
        <f>IF(C305="","",COUNTA(($C$8:C305)))</f>
        <v/>
      </c>
      <c r="B305" s="19" t="inlineStr">
        <is>
          <t>5'-0"W x 8'-0"H 4 Panel Folding Door Door</t>
        </is>
      </c>
      <c r="C305" s="93" t="n">
        <v>1</v>
      </c>
      <c r="D305" s="55" t="inlineStr">
        <is>
          <t>EA</t>
        </is>
      </c>
      <c r="E305" s="94" t="n">
        <v>450</v>
      </c>
      <c r="F305" s="94" t="n">
        <v>1650</v>
      </c>
      <c r="G305" s="94">
        <f>C305*E305</f>
        <v/>
      </c>
      <c r="H305" s="95">
        <f>C305*F305</f>
        <v/>
      </c>
      <c r="I305" s="96">
        <f>G305+H305</f>
        <v/>
      </c>
      <c r="J305" s="102" t="n"/>
      <c r="K305" s="12" t="n"/>
      <c r="L305" s="12" t="n"/>
    </row>
    <row r="306" ht="15.5" customFormat="1" customHeight="1" s="22">
      <c r="A306" s="17">
        <f>IF(C306="","",COUNTA(($C$8:C306)))</f>
        <v/>
      </c>
      <c r="B306" s="19" t="inlineStr">
        <is>
          <t>16'-0"W x 8'-0"H - Garge Door</t>
        </is>
      </c>
      <c r="C306" s="93" t="n">
        <v>1</v>
      </c>
      <c r="D306" s="55" t="inlineStr">
        <is>
          <t>EA</t>
        </is>
      </c>
      <c r="E306" s="94" t="n">
        <v>650</v>
      </c>
      <c r="F306" s="94" t="n">
        <v>3670</v>
      </c>
      <c r="G306" s="94">
        <f>C306*E306</f>
        <v/>
      </c>
      <c r="H306" s="95">
        <f>C306*F306</f>
        <v/>
      </c>
      <c r="I306" s="96">
        <f>G306+H306</f>
        <v/>
      </c>
      <c r="J306" s="102" t="n"/>
      <c r="K306" s="12" t="n"/>
      <c r="L306" s="12" t="n"/>
    </row>
    <row r="307" ht="15.5" customFormat="1" customHeight="1" s="22">
      <c r="A307" s="17">
        <f>IF(C307="","",COUNTA(($C$8:C307)))</f>
        <v/>
      </c>
      <c r="B307" s="19" t="n"/>
      <c r="C307" s="93" t="n"/>
      <c r="D307" s="55" t="n"/>
      <c r="E307" s="94" t="n"/>
      <c r="F307" s="94" t="n"/>
      <c r="G307" s="94" t="n"/>
      <c r="H307" s="95" t="n"/>
      <c r="I307" s="96" t="n"/>
      <c r="J307" s="102" t="n"/>
      <c r="K307" s="12" t="n"/>
      <c r="L307" s="12" t="n"/>
    </row>
    <row r="308" ht="18.5" customFormat="1" customHeight="1" s="22">
      <c r="A308" s="17">
        <f>IF(C308="","",COUNTA(($C$8:C308)))</f>
        <v/>
      </c>
      <c r="B308" s="32" t="inlineStr">
        <is>
          <t>Door Hardware</t>
        </is>
      </c>
      <c r="C308" s="93" t="n"/>
      <c r="D308" s="55" t="n"/>
      <c r="E308" s="94" t="n"/>
      <c r="F308" s="94" t="n"/>
      <c r="G308" s="94" t="n"/>
      <c r="H308" s="95" t="n"/>
      <c r="I308" s="96" t="n"/>
      <c r="J308" s="102" t="n"/>
      <c r="K308" s="12" t="n"/>
      <c r="L308" s="12" t="n"/>
    </row>
    <row r="309" ht="15.5" customFormat="1" customHeight="1" s="22">
      <c r="A309" s="17">
        <f>IF(C309="","",COUNTA(($C$8:C309)))</f>
        <v/>
      </c>
      <c r="B309" s="19" t="inlineStr">
        <is>
          <t>Door Hardwares</t>
        </is>
      </c>
      <c r="C309" s="93" t="n">
        <v>64</v>
      </c>
      <c r="D309" s="55" t="inlineStr">
        <is>
          <t>Ea</t>
        </is>
      </c>
      <c r="E309" s="94" t="n">
        <v>50</v>
      </c>
      <c r="F309" s="94" t="n">
        <v>200</v>
      </c>
      <c r="G309" s="94">
        <f>C309*E309</f>
        <v/>
      </c>
      <c r="H309" s="95">
        <f>C309*F309</f>
        <v/>
      </c>
      <c r="I309" s="96">
        <f>G309+H309</f>
        <v/>
      </c>
      <c r="J309" s="102" t="n"/>
      <c r="K309" s="12" t="n"/>
      <c r="L309" s="12" t="n"/>
    </row>
    <row r="310" ht="15.5" customFormat="1" customHeight="1" s="22">
      <c r="A310" s="17">
        <f>IF(C310="","",COUNTA(($C$8:C310)))</f>
        <v/>
      </c>
      <c r="B310" s="19" t="n"/>
      <c r="C310" s="93" t="n"/>
      <c r="D310" s="55" t="n"/>
      <c r="E310" s="94" t="n"/>
      <c r="F310" s="94" t="n"/>
      <c r="G310" s="94" t="n"/>
      <c r="H310" s="95" t="n"/>
      <c r="I310" s="96" t="n"/>
      <c r="J310" s="102" t="n"/>
      <c r="K310" s="12" t="n"/>
      <c r="L310" s="12" t="n"/>
    </row>
    <row r="311" ht="18.5" customFormat="1" customHeight="1" s="22">
      <c r="A311" s="17">
        <f>IF(C311="","",COUNTA(($C$8:C311)))</f>
        <v/>
      </c>
      <c r="B311" s="32" t="inlineStr">
        <is>
          <t>Skylight</t>
        </is>
      </c>
      <c r="C311" s="93" t="n"/>
      <c r="D311" s="55" t="n"/>
      <c r="E311" s="94" t="n"/>
      <c r="F311" s="94" t="n"/>
      <c r="G311" s="94" t="n"/>
      <c r="H311" s="95" t="n"/>
      <c r="I311" s="96" t="n"/>
      <c r="J311" s="102" t="n"/>
      <c r="K311" s="12" t="n"/>
      <c r="L311" s="12" t="n"/>
    </row>
    <row r="312" ht="15.5" customFormat="1" customHeight="1" s="22">
      <c r="A312" s="17">
        <f>IF(C312="","",COUNTA(($C$8:C312)))</f>
        <v/>
      </c>
      <c r="B312" s="19" t="inlineStr">
        <is>
          <t>3'-0"W x 3'-0"L Skylight</t>
        </is>
      </c>
      <c r="C312" s="93" t="n">
        <v>4</v>
      </c>
      <c r="D312" s="55" t="inlineStr">
        <is>
          <t>EA</t>
        </is>
      </c>
      <c r="E312" s="94" t="n">
        <v>250</v>
      </c>
      <c r="F312" s="94" t="n">
        <v>500</v>
      </c>
      <c r="G312" s="94">
        <f>C312*E312</f>
        <v/>
      </c>
      <c r="H312" s="95">
        <f>C312*F312</f>
        <v/>
      </c>
      <c r="I312" s="96">
        <f>G312+H312</f>
        <v/>
      </c>
      <c r="J312" s="102" t="n"/>
      <c r="K312" s="12" t="n"/>
      <c r="L312" s="12" t="n"/>
    </row>
    <row r="313" ht="15.5" customFormat="1" customHeight="1" s="22">
      <c r="A313" s="17">
        <f>IF(C313="","",COUNTA(($C$8:C313)))</f>
        <v/>
      </c>
      <c r="B313" s="19" t="inlineStr">
        <is>
          <t>2'-0"W x 4'-0"L Skylight</t>
        </is>
      </c>
      <c r="C313" s="93" t="n">
        <v>1</v>
      </c>
      <c r="D313" s="55" t="inlineStr">
        <is>
          <t>EA</t>
        </is>
      </c>
      <c r="E313" s="94" t="n">
        <v>250</v>
      </c>
      <c r="F313" s="94" t="n">
        <v>500</v>
      </c>
      <c r="G313" s="94">
        <f>C313*E313</f>
        <v/>
      </c>
      <c r="H313" s="95">
        <f>C313*F313</f>
        <v/>
      </c>
      <c r="I313" s="96">
        <f>G313+H313</f>
        <v/>
      </c>
      <c r="J313" s="102" t="n"/>
      <c r="K313" s="12" t="n"/>
      <c r="L313" s="12" t="n"/>
    </row>
    <row r="314" ht="15.5" customFormat="1" customHeight="1" s="22">
      <c r="A314" s="17">
        <f>IF(C314="","",COUNTA(($C$8:C314)))</f>
        <v/>
      </c>
      <c r="B314" s="19" t="inlineStr"/>
      <c r="C314" s="93" t="n"/>
      <c r="D314" s="55" t="n"/>
      <c r="E314" s="94" t="n"/>
      <c r="F314" s="94" t="n"/>
      <c r="G314" s="94" t="n"/>
      <c r="H314" s="95" t="n"/>
      <c r="I314" s="96" t="n"/>
      <c r="J314" s="102" t="n"/>
      <c r="K314" s="12" t="n"/>
      <c r="L314" s="12" t="n"/>
    </row>
    <row r="315" ht="18.75" customHeight="1">
      <c r="A315" s="17">
        <f>IF(C315="","",COUNTA(($C$8:C315)))</f>
        <v/>
      </c>
      <c r="B315" s="20" t="inlineStr">
        <is>
          <t>Subtotal(Doors And Windows)</t>
        </is>
      </c>
      <c r="C315" s="93" t="n"/>
      <c r="D315" s="35" t="n"/>
      <c r="E315" s="35" t="n"/>
      <c r="F315" s="35" t="n"/>
      <c r="G315" s="35" t="n"/>
      <c r="H315" s="99" t="n"/>
      <c r="I315" s="100" t="n"/>
      <c r="J315" s="101">
        <f>SUM(I271:I315)</f>
        <v/>
      </c>
      <c r="K315" s="12" t="n"/>
      <c r="L315" s="12" t="n"/>
    </row>
    <row r="316" ht="35.15" customHeight="1">
      <c r="A316" s="17">
        <f>IF(C316="","",COUNTA(($C$8:C316)))</f>
        <v/>
      </c>
      <c r="B316" s="30" t="inlineStr">
        <is>
          <t>Division 09 — Finishes</t>
        </is>
      </c>
      <c r="C316" s="66" t="n"/>
      <c r="D316" s="91" t="n"/>
      <c r="E316" s="91" t="n"/>
      <c r="F316" s="91" t="n"/>
      <c r="G316" s="91" t="n"/>
      <c r="H316" s="91" t="n"/>
      <c r="I316" s="91" t="n"/>
      <c r="J316" s="92" t="n"/>
      <c r="K316" s="12" t="n"/>
      <c r="L316" s="12" t="n"/>
    </row>
    <row r="317" ht="18.5" customFormat="1" customHeight="1" s="22">
      <c r="A317" s="17">
        <f>IF(C317="","",COUNTA(($C$8:C317)))</f>
        <v/>
      </c>
      <c r="B317" s="32" t="inlineStr">
        <is>
          <t>Wall Finish</t>
        </is>
      </c>
      <c r="C317" s="93" t="n"/>
      <c r="D317" s="55" t="n"/>
      <c r="E317" s="94" t="n"/>
      <c r="F317" s="94" t="n"/>
      <c r="G317" s="94" t="n"/>
      <c r="H317" s="95" t="n"/>
      <c r="I317" s="96" t="n"/>
      <c r="J317" s="102" t="n"/>
      <c r="K317" s="12" t="n"/>
      <c r="L317" s="12" t="n"/>
    </row>
    <row r="318" ht="15.5" customFormat="1" customHeight="1" s="22">
      <c r="A318" s="17">
        <f>IF(C318="","",COUNTA(($C$8:C318)))</f>
        <v/>
      </c>
      <c r="B318" s="19" t="inlineStr">
        <is>
          <t>5/8" Type 'X' Gypsum Wall Board</t>
        </is>
      </c>
      <c r="C318" s="93" t="n">
        <v>15556</v>
      </c>
      <c r="D318" s="55" t="inlineStr">
        <is>
          <t>SF</t>
        </is>
      </c>
      <c r="E318" s="94" t="n">
        <v>1</v>
      </c>
      <c r="F318" s="94" t="n">
        <v>1.85</v>
      </c>
      <c r="G318" s="94">
        <f>C318*E318</f>
        <v/>
      </c>
      <c r="H318" s="95">
        <f>C318*F318</f>
        <v/>
      </c>
      <c r="I318" s="96">
        <f>G318+H318</f>
        <v/>
      </c>
      <c r="J318" s="102" t="n"/>
      <c r="K318" s="12" t="n"/>
      <c r="L318" s="12" t="n"/>
    </row>
    <row r="319" ht="15.5" customFormat="1" customHeight="1" s="22">
      <c r="A319" s="17">
        <f>IF(C319="","",COUNTA(($C$8:C319)))</f>
        <v/>
      </c>
      <c r="B319" s="19" t="inlineStr">
        <is>
          <t>Bath Backsplash</t>
        </is>
      </c>
      <c r="C319" s="93" t="n">
        <v>17</v>
      </c>
      <c r="D319" s="55" t="inlineStr">
        <is>
          <t>LF</t>
        </is>
      </c>
      <c r="E319" s="94" t="n">
        <v>5</v>
      </c>
      <c r="F319" s="94" t="n">
        <v>15</v>
      </c>
      <c r="G319" s="94">
        <f>C319*E319</f>
        <v/>
      </c>
      <c r="H319" s="95">
        <f>C319*F319</f>
        <v/>
      </c>
      <c r="I319" s="96">
        <f>G319+H319</f>
        <v/>
      </c>
      <c r="J319" s="102" t="n"/>
      <c r="K319" s="12" t="n"/>
      <c r="L319" s="12" t="n"/>
    </row>
    <row r="320" ht="15.5" customFormat="1" customHeight="1" s="22">
      <c r="A320" s="17">
        <f>IF(C320="","",COUNTA(($C$8:C320)))</f>
        <v/>
      </c>
      <c r="B320" s="19" t="inlineStr">
        <is>
          <t>Laundry Backsplash</t>
        </is>
      </c>
      <c r="C320" s="93" t="n">
        <v>6</v>
      </c>
      <c r="D320" s="55" t="inlineStr">
        <is>
          <t>LF</t>
        </is>
      </c>
      <c r="E320" s="94" t="n">
        <v>5</v>
      </c>
      <c r="F320" s="94" t="n">
        <v>15</v>
      </c>
      <c r="G320" s="94">
        <f>C320*E320</f>
        <v/>
      </c>
      <c r="H320" s="95">
        <f>C320*F320</f>
        <v/>
      </c>
      <c r="I320" s="96">
        <f>G320+H320</f>
        <v/>
      </c>
      <c r="J320" s="102" t="n"/>
      <c r="K320" s="12" t="n"/>
      <c r="L320" s="12" t="n"/>
    </row>
    <row r="321" ht="15.5" customFormat="1" customHeight="1" s="22">
      <c r="A321" s="17">
        <f>IF(C321="","",COUNTA(($C$8:C321)))</f>
        <v/>
      </c>
      <c r="B321" s="19" t="inlineStr">
        <is>
          <t>ADU Backsplash</t>
        </is>
      </c>
      <c r="C321" s="93" t="n">
        <v>7</v>
      </c>
      <c r="D321" s="55" t="inlineStr">
        <is>
          <t>LF</t>
        </is>
      </c>
      <c r="E321" s="94" t="n">
        <v>5</v>
      </c>
      <c r="F321" s="94" t="n">
        <v>15</v>
      </c>
      <c r="G321" s="94">
        <f>C321*E321</f>
        <v/>
      </c>
      <c r="H321" s="95">
        <f>C321*F321</f>
        <v/>
      </c>
      <c r="I321" s="96">
        <f>G321+H321</f>
        <v/>
      </c>
      <c r="J321" s="102" t="n"/>
      <c r="K321" s="12" t="n"/>
      <c r="L321" s="12" t="n"/>
    </row>
    <row r="322" ht="15.5" customFormat="1" customHeight="1" s="22">
      <c r="A322" s="17">
        <f>IF(C322="","",COUNTA(($C$8:C322)))</f>
        <v/>
      </c>
      <c r="B322" s="19" t="inlineStr">
        <is>
          <t>Wet Bar Backsplash</t>
        </is>
      </c>
      <c r="C322" s="93" t="n">
        <v>5</v>
      </c>
      <c r="D322" s="55" t="inlineStr">
        <is>
          <t>LF</t>
        </is>
      </c>
      <c r="E322" s="94" t="n">
        <v>5</v>
      </c>
      <c r="F322" s="94" t="n">
        <v>15</v>
      </c>
      <c r="G322" s="94">
        <f>C322*E322</f>
        <v/>
      </c>
      <c r="H322" s="95">
        <f>C322*F322</f>
        <v/>
      </c>
      <c r="I322" s="96">
        <f>G322+H322</f>
        <v/>
      </c>
      <c r="J322" s="102" t="n"/>
      <c r="K322" s="12" t="n"/>
      <c r="L322" s="12" t="n"/>
    </row>
    <row r="323" ht="15.5" customFormat="1" customHeight="1" s="22">
      <c r="A323" s="17">
        <f>IF(C323="","",COUNTA(($C$8:C323)))</f>
        <v/>
      </c>
      <c r="B323" s="19" t="inlineStr">
        <is>
          <t>Kitchen Backsplash</t>
        </is>
      </c>
      <c r="C323" s="93" t="n">
        <v>51</v>
      </c>
      <c r="D323" s="55" t="inlineStr">
        <is>
          <t>SF</t>
        </is>
      </c>
      <c r="E323" s="94" t="n">
        <v>5</v>
      </c>
      <c r="F323" s="94" t="n">
        <v>15</v>
      </c>
      <c r="G323" s="94">
        <f>C323*E323</f>
        <v/>
      </c>
      <c r="H323" s="95">
        <f>C323*F323</f>
        <v/>
      </c>
      <c r="I323" s="96">
        <f>G323+H323</f>
        <v/>
      </c>
      <c r="J323" s="102" t="n"/>
      <c r="K323" s="12" t="n"/>
      <c r="L323" s="12" t="n"/>
    </row>
    <row r="324" ht="15.5" customFormat="1" customHeight="1" s="22">
      <c r="A324" s="17">
        <f>IF(C324="","",COUNTA(($C$8:C324)))</f>
        <v/>
      </c>
      <c r="B324" s="19" t="inlineStr">
        <is>
          <t>Shower Wall Tile</t>
        </is>
      </c>
      <c r="C324" s="93" t="n">
        <v>320</v>
      </c>
      <c r="D324" s="55" t="inlineStr">
        <is>
          <t>SF</t>
        </is>
      </c>
      <c r="E324" s="94" t="n">
        <v>5</v>
      </c>
      <c r="F324" s="94" t="n">
        <v>15</v>
      </c>
      <c r="G324" s="94">
        <f>C324*E324</f>
        <v/>
      </c>
      <c r="H324" s="95">
        <f>C324*F324</f>
        <v/>
      </c>
      <c r="I324" s="96">
        <f>G324+H324</f>
        <v/>
      </c>
      <c r="J324" s="102" t="n"/>
      <c r="K324" s="12" t="n"/>
      <c r="L324" s="12" t="n"/>
    </row>
    <row r="325" ht="15.5" customFormat="1" customHeight="1" s="22">
      <c r="A325" s="17">
        <f>IF(C325="","",COUNTA(($C$8:C325)))</f>
        <v/>
      </c>
      <c r="B325" s="19" t="n"/>
      <c r="C325" s="93" t="n"/>
      <c r="D325" s="55" t="n"/>
      <c r="E325" s="94" t="n"/>
      <c r="F325" s="94" t="n"/>
      <c r="G325" s="94" t="n"/>
      <c r="H325" s="95" t="n"/>
      <c r="I325" s="96" t="n"/>
      <c r="J325" s="102" t="n"/>
      <c r="K325" s="12" t="n"/>
      <c r="L325" s="12" t="n"/>
    </row>
    <row r="326" ht="18.5" customFormat="1" customHeight="1" s="22">
      <c r="A326" s="17">
        <f>IF(C326="","",COUNTA(($C$8:C326)))</f>
        <v/>
      </c>
      <c r="B326" s="32" t="inlineStr">
        <is>
          <t>Flooring</t>
        </is>
      </c>
      <c r="C326" s="93" t="n"/>
      <c r="D326" s="55" t="n"/>
      <c r="E326" s="94" t="n"/>
      <c r="F326" s="94" t="n"/>
      <c r="G326" s="94" t="n"/>
      <c r="H326" s="95" t="n"/>
      <c r="I326" s="96" t="n"/>
      <c r="J326" s="102" t="n"/>
      <c r="K326" s="12" t="n"/>
      <c r="L326" s="12" t="n"/>
    </row>
    <row r="327" ht="15.5" customFormat="1" customHeight="1" s="22">
      <c r="A327" s="17">
        <f>IF(C327="","",COUNTA(($C$8:C327)))</f>
        <v/>
      </c>
      <c r="B327" s="19" t="inlineStr">
        <is>
          <t>Hardwood Floor</t>
        </is>
      </c>
      <c r="C327" s="93" t="n">
        <v>3629</v>
      </c>
      <c r="D327" s="55" t="inlineStr">
        <is>
          <t>SF</t>
        </is>
      </c>
      <c r="E327" s="94" t="n">
        <v>2.5</v>
      </c>
      <c r="F327" s="94" t="n">
        <v>4.5</v>
      </c>
      <c r="G327" s="94">
        <f>C327*E327</f>
        <v/>
      </c>
      <c r="H327" s="95">
        <f>C327*F327</f>
        <v/>
      </c>
      <c r="I327" s="96">
        <f>G327+H327</f>
        <v/>
      </c>
      <c r="J327" s="102" t="n"/>
      <c r="K327" s="12" t="n"/>
      <c r="L327" s="12" t="n"/>
    </row>
    <row r="328" ht="15.5" customFormat="1" customHeight="1" s="22">
      <c r="A328" s="17">
        <f>IF(C328="","",COUNTA(($C$8:C328)))</f>
        <v/>
      </c>
      <c r="B328" s="19" t="inlineStr">
        <is>
          <t>Shower Tile Floor</t>
        </is>
      </c>
      <c r="C328" s="93" t="n">
        <v>58</v>
      </c>
      <c r="D328" s="55" t="inlineStr">
        <is>
          <t>SF</t>
        </is>
      </c>
      <c r="E328" s="94" t="n">
        <v>5</v>
      </c>
      <c r="F328" s="94" t="n">
        <v>15</v>
      </c>
      <c r="G328" s="94">
        <f>C328*E328</f>
        <v/>
      </c>
      <c r="H328" s="95">
        <f>C328*F328</f>
        <v/>
      </c>
      <c r="I328" s="96">
        <f>G328+H328</f>
        <v/>
      </c>
      <c r="J328" s="102" t="n"/>
      <c r="K328" s="12" t="n"/>
      <c r="L328" s="12" t="n"/>
    </row>
    <row r="329" ht="15.5" customFormat="1" customHeight="1" s="22">
      <c r="A329" s="17">
        <f>IF(C329="","",COUNTA(($C$8:C329)))</f>
        <v/>
      </c>
      <c r="B329" s="19" t="inlineStr">
        <is>
          <t>Tile Floor</t>
        </is>
      </c>
      <c r="C329" s="93" t="n">
        <v>331</v>
      </c>
      <c r="D329" s="55" t="inlineStr">
        <is>
          <t>SF</t>
        </is>
      </c>
      <c r="E329" s="94" t="n">
        <v>5</v>
      </c>
      <c r="F329" s="94" t="n">
        <v>15</v>
      </c>
      <c r="G329" s="94">
        <f>C329*E329</f>
        <v/>
      </c>
      <c r="H329" s="95">
        <f>C329*F329</f>
        <v/>
      </c>
      <c r="I329" s="96">
        <f>G329+H329</f>
        <v/>
      </c>
      <c r="J329" s="102" t="n"/>
      <c r="K329" s="12" t="n"/>
      <c r="L329" s="12" t="n"/>
    </row>
    <row r="330" ht="15.5" customFormat="1" customHeight="1" s="22">
      <c r="A330" s="17">
        <f>IF(C330="","",COUNTA(($C$8:C330)))</f>
        <v/>
      </c>
      <c r="B330" s="19" t="inlineStr">
        <is>
          <t>Polished Concrete Floor</t>
        </is>
      </c>
      <c r="C330" s="93" t="n">
        <v>403</v>
      </c>
      <c r="D330" s="55" t="inlineStr">
        <is>
          <t>SF</t>
        </is>
      </c>
      <c r="E330" s="94" t="n">
        <v>1.2</v>
      </c>
      <c r="F330" s="94" t="n">
        <v>1.8</v>
      </c>
      <c r="G330" s="94">
        <f>C330*E330</f>
        <v/>
      </c>
      <c r="H330" s="95">
        <f>C330*F330</f>
        <v/>
      </c>
      <c r="I330" s="96">
        <f>G330+H330</f>
        <v/>
      </c>
      <c r="J330" s="102" t="n"/>
      <c r="K330" s="12" t="n"/>
      <c r="L330" s="12" t="n"/>
    </row>
    <row r="331" ht="15.5" customFormat="1" customHeight="1" s="22">
      <c r="A331" s="17">
        <f>IF(C331="","",COUNTA(($C$8:C331)))</f>
        <v/>
      </c>
      <c r="B331" s="19" t="inlineStr">
        <is>
          <t>Patio Floor</t>
        </is>
      </c>
      <c r="C331" s="93" t="n">
        <v>232</v>
      </c>
      <c r="D331" s="55" t="inlineStr">
        <is>
          <t>SF</t>
        </is>
      </c>
      <c r="E331" s="94" t="n">
        <v>2.5</v>
      </c>
      <c r="F331" s="94" t="n">
        <v>4.5</v>
      </c>
      <c r="G331" s="94">
        <f>C331*E331</f>
        <v/>
      </c>
      <c r="H331" s="95">
        <f>C331*F331</f>
        <v/>
      </c>
      <c r="I331" s="96">
        <f>G331+H331</f>
        <v/>
      </c>
      <c r="J331" s="102" t="n"/>
      <c r="K331" s="12" t="n"/>
      <c r="L331" s="12" t="n"/>
    </row>
    <row r="332" ht="15.5" customFormat="1" customHeight="1" s="22">
      <c r="A332" s="17">
        <f>IF(C332="","",COUNTA(($C$8:C332)))</f>
        <v/>
      </c>
      <c r="B332" s="19" t="inlineStr">
        <is>
          <t>Covered Porch Floor</t>
        </is>
      </c>
      <c r="C332" s="93" t="n">
        <v>507</v>
      </c>
      <c r="D332" s="55" t="inlineStr">
        <is>
          <t>SF</t>
        </is>
      </c>
      <c r="E332" s="94" t="n">
        <v>2.5</v>
      </c>
      <c r="F332" s="94" t="n">
        <v>4.5</v>
      </c>
      <c r="G332" s="94">
        <f>C332*E332</f>
        <v/>
      </c>
      <c r="H332" s="95">
        <f>C332*F332</f>
        <v/>
      </c>
      <c r="I332" s="96">
        <f>G332+H332</f>
        <v/>
      </c>
      <c r="J332" s="102" t="n"/>
      <c r="K332" s="12" t="n"/>
      <c r="L332" s="12" t="n"/>
    </row>
    <row r="333" ht="15.5" customFormat="1" customHeight="1" s="22">
      <c r="A333" s="17">
        <f>IF(C333="","",COUNTA(($C$8:C333)))</f>
        <v/>
      </c>
      <c r="B333" s="19" t="inlineStr">
        <is>
          <t>Porch Floor</t>
        </is>
      </c>
      <c r="C333" s="93" t="n">
        <v>215</v>
      </c>
      <c r="D333" s="55" t="inlineStr">
        <is>
          <t>SF</t>
        </is>
      </c>
      <c r="E333" s="94" t="n">
        <v>2.5</v>
      </c>
      <c r="F333" s="94" t="n">
        <v>4.5</v>
      </c>
      <c r="G333" s="94">
        <f>C333*E333</f>
        <v/>
      </c>
      <c r="H333" s="95">
        <f>C333*F333</f>
        <v/>
      </c>
      <c r="I333" s="96">
        <f>G333+H333</f>
        <v/>
      </c>
      <c r="J333" s="102" t="n"/>
      <c r="K333" s="12" t="n"/>
      <c r="L333" s="12" t="n"/>
    </row>
    <row r="334" ht="15.5" customFormat="1" customHeight="1" s="22">
      <c r="A334" s="17">
        <f>IF(C334="","",COUNTA(($C$8:C334)))</f>
        <v/>
      </c>
      <c r="B334" s="19" t="inlineStr">
        <is>
          <t>Balcony Floor</t>
        </is>
      </c>
      <c r="C334" s="93" t="n">
        <v>230</v>
      </c>
      <c r="D334" s="55" t="inlineStr">
        <is>
          <t>SF</t>
        </is>
      </c>
      <c r="E334" s="94" t="n">
        <v>2.5</v>
      </c>
      <c r="F334" s="94" t="n">
        <v>4.5</v>
      </c>
      <c r="G334" s="94">
        <f>C334*E334</f>
        <v/>
      </c>
      <c r="H334" s="95">
        <f>C334*F334</f>
        <v/>
      </c>
      <c r="I334" s="96">
        <f>G334+H334</f>
        <v/>
      </c>
      <c r="J334" s="102" t="n"/>
      <c r="K334" s="12" t="n"/>
      <c r="L334" s="12" t="n"/>
    </row>
    <row r="335" ht="15.5" customFormat="1" customHeight="1" s="22">
      <c r="A335" s="17">
        <f>IF(C335="","",COUNTA(($C$8:C335)))</f>
        <v/>
      </c>
      <c r="B335" s="19" t="inlineStr"/>
      <c r="C335" s="93" t="n"/>
      <c r="D335" s="55" t="n"/>
      <c r="E335" s="94" t="n"/>
      <c r="F335" s="94" t="n"/>
      <c r="G335" s="94" t="n"/>
      <c r="H335" s="95" t="n"/>
      <c r="I335" s="96" t="n"/>
      <c r="J335" s="102" t="n"/>
      <c r="K335" s="12" t="n"/>
      <c r="L335" s="12" t="n"/>
    </row>
    <row r="336" ht="18.5" customFormat="1" customHeight="1" s="22">
      <c r="A336" s="17">
        <f>IF(C336="","",COUNTA(($C$8:C336)))</f>
        <v/>
      </c>
      <c r="B336" s="32" t="inlineStr">
        <is>
          <t>Base</t>
        </is>
      </c>
      <c r="C336" s="93" t="n"/>
      <c r="D336" s="55" t="n"/>
      <c r="E336" s="94" t="n"/>
      <c r="F336" s="94" t="n"/>
      <c r="G336" s="94" t="n"/>
      <c r="H336" s="95" t="n"/>
      <c r="I336" s="96" t="n"/>
      <c r="J336" s="102" t="n"/>
      <c r="K336" s="12" t="n"/>
      <c r="L336" s="12" t="n"/>
    </row>
    <row r="337" ht="15.5" customFormat="1" customHeight="1" s="22">
      <c r="A337" s="17">
        <f>IF(C337="","",COUNTA(($C$8:C337)))</f>
        <v/>
      </c>
      <c r="B337" s="19" t="inlineStr">
        <is>
          <t>Wood Base</t>
        </is>
      </c>
      <c r="C337" s="93" t="n">
        <v>850</v>
      </c>
      <c r="D337" s="55" t="inlineStr">
        <is>
          <t>LF</t>
        </is>
      </c>
      <c r="E337" s="94" t="n">
        <v>3</v>
      </c>
      <c r="F337" s="94" t="n">
        <v>5</v>
      </c>
      <c r="G337" s="94">
        <f>C337*E337</f>
        <v/>
      </c>
      <c r="H337" s="95">
        <f>C337*F337</f>
        <v/>
      </c>
      <c r="I337" s="96">
        <f>G337+H337</f>
        <v/>
      </c>
      <c r="J337" s="102" t="n"/>
      <c r="K337" s="12" t="n"/>
      <c r="L337" s="12" t="n"/>
    </row>
    <row r="338" ht="15.5" customFormat="1" customHeight="1" s="22">
      <c r="A338" s="17">
        <f>IF(C338="","",COUNTA(($C$8:C338)))</f>
        <v/>
      </c>
      <c r="B338" s="19" t="inlineStr">
        <is>
          <t>Tile Base</t>
        </is>
      </c>
      <c r="C338" s="93" t="n">
        <v>148</v>
      </c>
      <c r="D338" s="55" t="inlineStr">
        <is>
          <t>LF</t>
        </is>
      </c>
      <c r="E338" s="94" t="n">
        <v>3.5</v>
      </c>
      <c r="F338" s="94" t="n">
        <v>8</v>
      </c>
      <c r="G338" s="94">
        <f>C338*E338</f>
        <v/>
      </c>
      <c r="H338" s="95">
        <f>C338*F338</f>
        <v/>
      </c>
      <c r="I338" s="96">
        <f>G338+H338</f>
        <v/>
      </c>
      <c r="J338" s="102" t="n"/>
      <c r="K338" s="12" t="n"/>
      <c r="L338" s="12" t="n"/>
    </row>
    <row r="339" ht="15.5" customFormat="1" customHeight="1" s="22">
      <c r="A339" s="17">
        <f>IF(C339="","",COUNTA(($C$8:C339)))</f>
        <v/>
      </c>
      <c r="B339" s="19" t="n"/>
      <c r="C339" s="93" t="n"/>
      <c r="D339" s="55" t="n"/>
      <c r="E339" s="94" t="n"/>
      <c r="F339" s="94" t="n"/>
      <c r="G339" s="94" t="n"/>
      <c r="H339" s="95" t="n"/>
      <c r="I339" s="96" t="n"/>
      <c r="J339" s="102" t="n"/>
      <c r="K339" s="12" t="n"/>
      <c r="L339" s="12" t="n"/>
    </row>
    <row r="340" ht="18.5" customFormat="1" customHeight="1" s="22">
      <c r="A340" s="17">
        <f>IF(C340="","",COUNTA(($C$8:C340)))</f>
        <v/>
      </c>
      <c r="B340" s="32" t="inlineStr">
        <is>
          <t>Ceiling</t>
        </is>
      </c>
      <c r="C340" s="93" t="n"/>
      <c r="D340" s="55" t="n"/>
      <c r="E340" s="94" t="n"/>
      <c r="F340" s="94" t="n"/>
      <c r="G340" s="94" t="n"/>
      <c r="H340" s="95" t="n"/>
      <c r="I340" s="96" t="n"/>
      <c r="J340" s="102" t="n"/>
      <c r="K340" s="12" t="n"/>
      <c r="L340" s="12" t="n"/>
    </row>
    <row r="341" ht="15.5" customFormat="1" customHeight="1" s="22">
      <c r="A341" s="17">
        <f>IF(C341="","",COUNTA(($C$8:C341)))</f>
        <v/>
      </c>
      <c r="B341" s="19" t="inlineStr">
        <is>
          <t>Gypsum Board Ceiling</t>
        </is>
      </c>
      <c r="C341" s="93" t="n">
        <v>4444</v>
      </c>
      <c r="D341" s="55" t="inlineStr">
        <is>
          <t>SF</t>
        </is>
      </c>
      <c r="E341" s="94" t="n">
        <v>1</v>
      </c>
      <c r="F341" s="94" t="n">
        <v>1.65</v>
      </c>
      <c r="G341" s="94">
        <f>C341*E341</f>
        <v/>
      </c>
      <c r="H341" s="95">
        <f>C341*F341</f>
        <v/>
      </c>
      <c r="I341" s="96">
        <f>G341+H341</f>
        <v/>
      </c>
      <c r="J341" s="102" t="n"/>
      <c r="K341" s="12" t="n"/>
      <c r="L341" s="12" t="n"/>
    </row>
    <row r="342" ht="15.5" customFormat="1" customHeight="1" s="22">
      <c r="A342" s="17">
        <f>IF(C342="","",COUNTA(($C$8:C342)))</f>
        <v/>
      </c>
      <c r="B342" s="19" t="inlineStr"/>
      <c r="C342" s="93" t="n"/>
      <c r="D342" s="55" t="n"/>
      <c r="E342" s="94" t="n"/>
      <c r="F342" s="94" t="n"/>
      <c r="G342" s="94" t="n"/>
      <c r="H342" s="95" t="n"/>
      <c r="I342" s="96" t="n"/>
      <c r="J342" s="102" t="n"/>
      <c r="K342" s="12" t="n"/>
      <c r="L342" s="12" t="n"/>
    </row>
    <row r="343" ht="18.5" customFormat="1" customHeight="1" s="22">
      <c r="A343" s="17">
        <f>IF(C343="","",COUNTA(($C$8:C343)))</f>
        <v/>
      </c>
      <c r="B343" s="32" t="inlineStr">
        <is>
          <t>Paint</t>
        </is>
      </c>
      <c r="C343" s="93" t="n"/>
      <c r="D343" s="55" t="n"/>
      <c r="E343" s="94" t="n"/>
      <c r="F343" s="94" t="n"/>
      <c r="G343" s="94" t="n"/>
      <c r="H343" s="95" t="n"/>
      <c r="I343" s="96" t="n"/>
      <c r="J343" s="102" t="n"/>
      <c r="K343" s="12" t="n"/>
      <c r="L343" s="12" t="n"/>
    </row>
    <row r="344" ht="15.5" customFormat="1" customHeight="1" s="22">
      <c r="A344" s="17">
        <f>IF(C344="","",COUNTA(($C$8:C344)))</f>
        <v/>
      </c>
      <c r="B344" s="19" t="inlineStr">
        <is>
          <t>Wall Paint</t>
        </is>
      </c>
      <c r="C344" s="93" t="n">
        <v>15556</v>
      </c>
      <c r="D344" s="55" t="inlineStr">
        <is>
          <t>SF</t>
        </is>
      </c>
      <c r="E344" s="94" t="n">
        <v>0.8</v>
      </c>
      <c r="F344" s="94" t="n">
        <v>1.4</v>
      </c>
      <c r="G344" s="94">
        <f>C344*E344</f>
        <v/>
      </c>
      <c r="H344" s="95">
        <f>C344*F344</f>
        <v/>
      </c>
      <c r="I344" s="96">
        <f>G344+H344</f>
        <v/>
      </c>
      <c r="J344" s="102" t="n"/>
      <c r="K344" s="12" t="n"/>
      <c r="L344" s="12" t="n"/>
    </row>
    <row r="345" ht="15.5" customFormat="1" customHeight="1" s="22">
      <c r="A345" s="17">
        <f>IF(C345="","",COUNTA(($C$8:C345)))</f>
        <v/>
      </c>
      <c r="B345" s="19" t="inlineStr">
        <is>
          <t>Ceiling Paint</t>
        </is>
      </c>
      <c r="C345" s="93" t="n">
        <v>4444</v>
      </c>
      <c r="D345" s="55" t="inlineStr">
        <is>
          <t>SF</t>
        </is>
      </c>
      <c r="E345" s="94" t="n">
        <v>0.8</v>
      </c>
      <c r="F345" s="94" t="n">
        <v>1.4</v>
      </c>
      <c r="G345" s="94">
        <f>C345*E345</f>
        <v/>
      </c>
      <c r="H345" s="95">
        <f>C345*F345</f>
        <v/>
      </c>
      <c r="I345" s="96">
        <f>G345+H345</f>
        <v/>
      </c>
      <c r="J345" s="102" t="n"/>
      <c r="K345" s="12" t="n"/>
      <c r="L345" s="12" t="n"/>
    </row>
    <row r="346" ht="15.5" customFormat="1" customHeight="1" s="22">
      <c r="A346" s="17">
        <f>IF(C346="","",COUNTA(($C$8:C346)))</f>
        <v/>
      </c>
      <c r="B346" s="19" t="inlineStr">
        <is>
          <t>Door Paint</t>
        </is>
      </c>
      <c r="C346" s="93" t="n">
        <v>64</v>
      </c>
      <c r="D346" s="55" t="inlineStr">
        <is>
          <t>EA</t>
        </is>
      </c>
      <c r="E346" s="94" t="n">
        <v>70</v>
      </c>
      <c r="F346" s="94" t="n">
        <v>90</v>
      </c>
      <c r="G346" s="94">
        <f>C346*E346</f>
        <v/>
      </c>
      <c r="H346" s="95">
        <f>C346*F346</f>
        <v/>
      </c>
      <c r="I346" s="96">
        <f>G346+H346</f>
        <v/>
      </c>
      <c r="J346" s="102" t="n"/>
      <c r="K346" s="12" t="n"/>
      <c r="L346" s="12" t="n"/>
    </row>
    <row r="347" ht="15.5" customFormat="1" customHeight="1" s="22">
      <c r="A347" s="17">
        <f>IF(C347="","",COUNTA(($C$8:C347)))</f>
        <v/>
      </c>
      <c r="B347" s="19" t="inlineStr"/>
      <c r="C347" s="93" t="n"/>
      <c r="D347" s="55" t="n"/>
      <c r="E347" s="94" t="n"/>
      <c r="F347" s="94" t="n"/>
      <c r="G347" s="94" t="n"/>
      <c r="H347" s="95" t="n"/>
      <c r="I347" s="96" t="n"/>
      <c r="J347" s="102" t="n"/>
      <c r="K347" s="12" t="n"/>
      <c r="L347" s="12" t="n"/>
    </row>
    <row r="348" ht="18.5" customFormat="1" customHeight="1" s="22">
      <c r="A348" s="17">
        <f>IF(C348="","",COUNTA(($C$8:C348)))</f>
        <v/>
      </c>
      <c r="B348" s="32" t="inlineStr">
        <is>
          <t>Exterior Work</t>
        </is>
      </c>
      <c r="C348" s="93" t="n"/>
      <c r="D348" s="55" t="n"/>
      <c r="E348" s="94" t="n"/>
      <c r="F348" s="94" t="n"/>
      <c r="G348" s="94" t="n"/>
      <c r="H348" s="95" t="n"/>
      <c r="I348" s="96" t="n"/>
      <c r="J348" s="102" t="n"/>
      <c r="K348" s="12" t="n"/>
      <c r="L348" s="12" t="n"/>
    </row>
    <row r="349" ht="31" customFormat="1" customHeight="1" s="22">
      <c r="A349" s="17">
        <f>IF(C349="","",COUNTA(($C$8:C349)))</f>
        <v/>
      </c>
      <c r="B349" s="19" t="inlineStr">
        <is>
          <t>5/8" Artisan Cement Fiber Horizontal Sidding By Hardie Over #15 Grade D Building Paper Painted No Corner Boards</t>
        </is>
      </c>
      <c r="C349" s="93" t="n">
        <v>325</v>
      </c>
      <c r="D349" s="55" t="inlineStr">
        <is>
          <t>SF</t>
        </is>
      </c>
      <c r="E349" s="94" t="n">
        <v>2.5</v>
      </c>
      <c r="F349" s="94" t="n">
        <v>4.5</v>
      </c>
      <c r="G349" s="94">
        <f>C349*E349</f>
        <v/>
      </c>
      <c r="H349" s="95">
        <f>C349*F349</f>
        <v/>
      </c>
      <c r="I349" s="96">
        <f>G349+H349</f>
        <v/>
      </c>
      <c r="J349" s="102" t="n"/>
      <c r="K349" s="12" t="n"/>
      <c r="L349" s="12" t="n"/>
    </row>
    <row r="350" ht="15.5" customFormat="1" customHeight="1" s="22">
      <c r="A350" s="17">
        <f>IF(C350="","",COUNTA(($C$8:C350)))</f>
        <v/>
      </c>
      <c r="B350" s="19" t="inlineStr">
        <is>
          <t>Hardie Panel Vertical Siding By Hardie Over #15 Grade D Building Paper Painted</t>
        </is>
      </c>
      <c r="C350" s="93" t="n">
        <v>926</v>
      </c>
      <c r="D350" s="55" t="inlineStr">
        <is>
          <t>SF</t>
        </is>
      </c>
      <c r="E350" s="94" t="n">
        <v>2.5</v>
      </c>
      <c r="F350" s="94" t="n">
        <v>4.5</v>
      </c>
      <c r="G350" s="94">
        <f>C350*E350</f>
        <v/>
      </c>
      <c r="H350" s="95">
        <f>C350*F350</f>
        <v/>
      </c>
      <c r="I350" s="96">
        <f>G350+H350</f>
        <v/>
      </c>
      <c r="J350" s="102" t="n"/>
      <c r="K350" s="12" t="n"/>
      <c r="L350" s="12" t="n"/>
    </row>
    <row r="351" ht="15.5" customFormat="1" customHeight="1" s="22">
      <c r="A351" s="17">
        <f>IF(C351="","",COUNTA(($C$8:C351)))</f>
        <v/>
      </c>
      <c r="B351" s="19" t="inlineStr">
        <is>
          <t>Stone Veneer By Eldorado Or Approved EQ.</t>
        </is>
      </c>
      <c r="C351" s="93" t="n">
        <v>275</v>
      </c>
      <c r="D351" s="55" t="inlineStr">
        <is>
          <t>SF</t>
        </is>
      </c>
      <c r="E351" s="94" t="n">
        <v>3</v>
      </c>
      <c r="F351" s="94" t="n">
        <v>6.5</v>
      </c>
      <c r="G351" s="94">
        <f>C351*E351</f>
        <v/>
      </c>
      <c r="H351" s="95">
        <f>C351*F351</f>
        <v/>
      </c>
      <c r="I351" s="96">
        <f>G351+H351</f>
        <v/>
      </c>
      <c r="J351" s="102" t="n"/>
      <c r="K351" s="12" t="n"/>
      <c r="L351" s="12" t="n"/>
    </row>
    <row r="352" ht="15.5" customFormat="1" customHeight="1" s="22">
      <c r="A352" s="17">
        <f>IF(C352="","",COUNTA(($C$8:C352)))</f>
        <v/>
      </c>
      <c r="B352" s="19" t="inlineStr">
        <is>
          <t>3-Coat Smooth Stucco Over 2 Layers Of Grade D Building Paper Painted</t>
        </is>
      </c>
      <c r="C352" s="93" t="n">
        <v>1972</v>
      </c>
      <c r="D352" s="55" t="inlineStr">
        <is>
          <t>SF</t>
        </is>
      </c>
      <c r="E352" s="94" t="n">
        <v>2</v>
      </c>
      <c r="F352" s="94" t="n">
        <v>3.5</v>
      </c>
      <c r="G352" s="94">
        <f>C352*E352</f>
        <v/>
      </c>
      <c r="H352" s="95">
        <f>C352*F352</f>
        <v/>
      </c>
      <c r="I352" s="96">
        <f>G352+H352</f>
        <v/>
      </c>
      <c r="J352" s="102" t="n"/>
      <c r="K352" s="12" t="n"/>
      <c r="L352" s="12" t="n"/>
    </row>
    <row r="353" ht="15.5" customFormat="1" customHeight="1" s="22">
      <c r="A353" s="17">
        <f>IF(C353="","",COUNTA(($C$8:C353)))</f>
        <v/>
      </c>
      <c r="B353" s="19" t="inlineStr">
        <is>
          <t>Gable End Vent</t>
        </is>
      </c>
      <c r="C353" s="93" t="n">
        <v>88</v>
      </c>
      <c r="D353" s="55" t="inlineStr">
        <is>
          <t>SF</t>
        </is>
      </c>
      <c r="E353" s="94" t="n">
        <v>2.5</v>
      </c>
      <c r="F353" s="94" t="n">
        <v>4.5</v>
      </c>
      <c r="G353" s="94">
        <f>C353*E353</f>
        <v/>
      </c>
      <c r="H353" s="95">
        <f>C353*F353</f>
        <v/>
      </c>
      <c r="I353" s="96">
        <f>G353+H353</f>
        <v/>
      </c>
      <c r="J353" s="102" t="n"/>
      <c r="K353" s="12" t="n"/>
      <c r="L353" s="12" t="n"/>
    </row>
    <row r="354" ht="15.5" customFormat="1" customHeight="1" s="22">
      <c r="A354" s="17">
        <f>IF(C354="","",COUNTA(($C$8:C354)))</f>
        <v/>
      </c>
      <c r="B354" s="19" t="inlineStr">
        <is>
          <t>Window Trim</t>
        </is>
      </c>
      <c r="C354" s="93" t="n">
        <v>342</v>
      </c>
      <c r="D354" s="55" t="inlineStr">
        <is>
          <t>LF</t>
        </is>
      </c>
      <c r="E354" s="94" t="n">
        <v>2.5</v>
      </c>
      <c r="F354" s="94" t="n">
        <v>4</v>
      </c>
      <c r="G354" s="94">
        <f>C354*E354</f>
        <v/>
      </c>
      <c r="H354" s="95">
        <f>C354*F354</f>
        <v/>
      </c>
      <c r="I354" s="96">
        <f>G354+H354</f>
        <v/>
      </c>
      <c r="J354" s="102" t="n"/>
      <c r="K354" s="12" t="n"/>
      <c r="L354" s="12" t="n"/>
    </row>
    <row r="355" ht="15.5" customFormat="1" customHeight="1" s="22">
      <c r="A355" s="17">
        <f>IF(C355="","",COUNTA(($C$8:C355)))</f>
        <v/>
      </c>
      <c r="B355" s="19" t="inlineStr">
        <is>
          <t>Fascia</t>
        </is>
      </c>
      <c r="C355" s="93" t="n">
        <v>577</v>
      </c>
      <c r="D355" s="55" t="inlineStr">
        <is>
          <t>LF</t>
        </is>
      </c>
      <c r="E355" s="94" t="n">
        <v>3</v>
      </c>
      <c r="F355" s="94" t="n">
        <v>5</v>
      </c>
      <c r="G355" s="94">
        <f>C355*E355</f>
        <v/>
      </c>
      <c r="H355" s="95">
        <f>C355*F355</f>
        <v/>
      </c>
      <c r="I355" s="96">
        <f>G355+H355</f>
        <v/>
      </c>
      <c r="J355" s="102" t="n"/>
      <c r="K355" s="12" t="n"/>
      <c r="L355" s="12" t="n"/>
    </row>
    <row r="356" ht="15.5" customFormat="1" customHeight="1" s="22">
      <c r="A356" s="17">
        <f>IF(C356="","",COUNTA(($C$8:C356)))</f>
        <v/>
      </c>
      <c r="B356" s="19" t="inlineStr">
        <is>
          <t>Window Sill</t>
        </is>
      </c>
      <c r="C356" s="93" t="n">
        <v>111</v>
      </c>
      <c r="D356" s="55" t="inlineStr">
        <is>
          <t>LF</t>
        </is>
      </c>
      <c r="E356" s="94" t="n">
        <v>3</v>
      </c>
      <c r="F356" s="94" t="n">
        <v>5</v>
      </c>
      <c r="G356" s="94">
        <f>C356*E356</f>
        <v/>
      </c>
      <c r="H356" s="95">
        <f>C356*F356</f>
        <v/>
      </c>
      <c r="I356" s="96">
        <f>G356+H356</f>
        <v/>
      </c>
      <c r="J356" s="102" t="n"/>
      <c r="K356" s="12" t="n"/>
      <c r="L356" s="12" t="n"/>
    </row>
    <row r="357" ht="15.5" customFormat="1" customHeight="1" s="22">
      <c r="A357" s="17">
        <f>IF(C357="","",COUNTA(($C$8:C357)))</f>
        <v/>
      </c>
      <c r="B357" s="19" t="inlineStr"/>
      <c r="C357" s="93" t="n"/>
      <c r="D357" s="55" t="n"/>
      <c r="E357" s="94" t="n"/>
      <c r="F357" s="94" t="n"/>
      <c r="G357" s="94" t="n"/>
      <c r="H357" s="95" t="n"/>
      <c r="I357" s="96" t="n"/>
      <c r="J357" s="102" t="n"/>
      <c r="K357" s="12" t="n"/>
      <c r="L357" s="12" t="n"/>
    </row>
    <row r="358" ht="18.75" customHeight="1">
      <c r="A358" s="17">
        <f>IF(C358="","",COUNTA(($C$8:C358)))</f>
        <v/>
      </c>
      <c r="B358" s="20" t="inlineStr">
        <is>
          <t>Subtotal(Finishes)</t>
        </is>
      </c>
      <c r="C358" s="93" t="n"/>
      <c r="D358" s="35" t="n"/>
      <c r="E358" s="35" t="n"/>
      <c r="F358" s="35" t="n"/>
      <c r="G358" s="35" t="n"/>
      <c r="H358" s="99" t="n"/>
      <c r="I358" s="100" t="n"/>
      <c r="J358" s="101">
        <f>SUM(I317:I358)</f>
        <v/>
      </c>
      <c r="K358" s="12" t="n"/>
      <c r="L358" s="12" t="n"/>
    </row>
    <row r="359" ht="35.15" customHeight="1">
      <c r="A359" s="17">
        <f>IF(C359="","",COUNTA(($C$8:C359)))</f>
        <v/>
      </c>
      <c r="B359" s="30" t="inlineStr">
        <is>
          <t>Division 10 — Specialties</t>
        </is>
      </c>
      <c r="C359" s="66" t="n"/>
      <c r="D359" s="91" t="n"/>
      <c r="E359" s="91" t="n"/>
      <c r="F359" s="91" t="n"/>
      <c r="G359" s="91" t="n"/>
      <c r="H359" s="91" t="n"/>
      <c r="I359" s="91" t="n"/>
      <c r="J359" s="92" t="n"/>
      <c r="K359" s="12" t="n"/>
      <c r="L359" s="12" t="n"/>
    </row>
    <row r="360" ht="18.5" customFormat="1" customHeight="1" s="22">
      <c r="A360" s="17">
        <f>IF(C360="","",COUNTA(($C$8:C360)))</f>
        <v/>
      </c>
      <c r="B360" s="32" t="inlineStr">
        <is>
          <t>Glass</t>
        </is>
      </c>
      <c r="C360" s="93" t="n"/>
      <c r="D360" s="55" t="n"/>
      <c r="E360" s="94" t="n"/>
      <c r="F360" s="94" t="n"/>
      <c r="G360" s="94" t="n"/>
      <c r="H360" s="95" t="n"/>
      <c r="I360" s="96" t="n"/>
      <c r="J360" s="102" t="n"/>
      <c r="K360" s="12" t="n"/>
      <c r="L360" s="12" t="n"/>
    </row>
    <row r="361" ht="15.5" customFormat="1" customHeight="1" s="22">
      <c r="A361" s="17">
        <f>IF(C361="","",COUNTA(($C$8:C361)))</f>
        <v/>
      </c>
      <c r="B361" s="19" t="inlineStr">
        <is>
          <t>Shower Glass Partition</t>
        </is>
      </c>
      <c r="C361" s="93" t="n">
        <v>10</v>
      </c>
      <c r="D361" s="55" t="inlineStr">
        <is>
          <t>SF</t>
        </is>
      </c>
      <c r="E361" s="94" t="n">
        <v>28</v>
      </c>
      <c r="F361" s="94" t="n">
        <v>65</v>
      </c>
      <c r="G361" s="94">
        <f>C361*E361</f>
        <v/>
      </c>
      <c r="H361" s="95">
        <f>C361*F361</f>
        <v/>
      </c>
      <c r="I361" s="96">
        <f>G361+H361</f>
        <v/>
      </c>
      <c r="J361" s="102" t="n"/>
      <c r="K361" s="12" t="n"/>
      <c r="L361" s="12" t="n"/>
    </row>
    <row r="362" ht="15.5" customFormat="1" customHeight="1" s="22">
      <c r="A362" s="17">
        <f>IF(C362="","",COUNTA(($C$8:C362)))</f>
        <v/>
      </c>
      <c r="B362" s="19" t="n"/>
      <c r="C362" s="93" t="n"/>
      <c r="D362" s="55" t="n"/>
      <c r="E362" s="94" t="n"/>
      <c r="F362" s="94" t="n"/>
      <c r="G362" s="94" t="n"/>
      <c r="H362" s="95" t="n"/>
      <c r="I362" s="96" t="n"/>
      <c r="J362" s="102" t="n"/>
      <c r="K362" s="12" t="n"/>
      <c r="L362" s="12" t="n"/>
    </row>
    <row r="363" ht="18.5" customFormat="1" customHeight="1" s="22">
      <c r="A363" s="17">
        <f>IF(C363="","",COUNTA(($C$8:C363)))</f>
        <v/>
      </c>
      <c r="B363" s="32" t="inlineStr">
        <is>
          <t>Accosseries</t>
        </is>
      </c>
      <c r="C363" s="93" t="n"/>
      <c r="D363" s="55" t="n"/>
      <c r="E363" s="94" t="n"/>
      <c r="F363" s="94" t="n"/>
      <c r="G363" s="94" t="n"/>
      <c r="H363" s="95" t="n"/>
      <c r="I363" s="96" t="n"/>
      <c r="J363" s="102" t="n"/>
      <c r="K363" s="12" t="n"/>
      <c r="L363" s="12" t="n"/>
    </row>
    <row r="364" ht="15.5" customFormat="1" customHeight="1" s="22">
      <c r="A364" s="17">
        <f>IF(C364="","",COUNTA(($C$8:C364)))</f>
        <v/>
      </c>
      <c r="B364" s="19" t="inlineStr">
        <is>
          <t>Mirror</t>
        </is>
      </c>
      <c r="C364" s="93" t="n">
        <v>7</v>
      </c>
      <c r="D364" s="55" t="inlineStr">
        <is>
          <t>EA</t>
        </is>
      </c>
      <c r="E364" s="94" t="n">
        <v>100</v>
      </c>
      <c r="F364" s="94" t="n">
        <v>300</v>
      </c>
      <c r="G364" s="94">
        <f>C364*E364</f>
        <v/>
      </c>
      <c r="H364" s="95">
        <f>C364*F364</f>
        <v/>
      </c>
      <c r="I364" s="96">
        <f>G364+H364</f>
        <v/>
      </c>
      <c r="J364" s="102" t="n"/>
      <c r="K364" s="12" t="n"/>
      <c r="L364" s="12" t="n"/>
    </row>
    <row r="365" ht="15.5" customFormat="1" customHeight="1" s="22">
      <c r="A365" s="17">
        <f>IF(C365="","",COUNTA(($C$8:C365)))</f>
        <v/>
      </c>
      <c r="B365" s="19" t="inlineStr">
        <is>
          <t xml:space="preserve">Soap Dispenser: </t>
        </is>
      </c>
      <c r="C365" s="93" t="n">
        <v>3</v>
      </c>
      <c r="D365" s="55" t="inlineStr">
        <is>
          <t>EA</t>
        </is>
      </c>
      <c r="E365" s="94" t="n">
        <v>40</v>
      </c>
      <c r="F365" s="94" t="n">
        <v>90</v>
      </c>
      <c r="G365" s="94">
        <f>C365*E365</f>
        <v/>
      </c>
      <c r="H365" s="95">
        <f>C365*F365</f>
        <v/>
      </c>
      <c r="I365" s="96">
        <f>G365+H365</f>
        <v/>
      </c>
      <c r="J365" s="102" t="n"/>
      <c r="K365" s="12" t="n"/>
      <c r="L365" s="12" t="n"/>
    </row>
    <row r="366" ht="15.5" customFormat="1" customHeight="1" s="22">
      <c r="A366" s="17">
        <f>IF(C366="","",COUNTA(($C$8:C366)))</f>
        <v/>
      </c>
      <c r="B366" s="19" t="inlineStr">
        <is>
          <t>Tissue Holder</t>
        </is>
      </c>
      <c r="C366" s="93" t="n">
        <v>6</v>
      </c>
      <c r="D366" s="55" t="inlineStr">
        <is>
          <t>EA</t>
        </is>
      </c>
      <c r="E366" s="94" t="n">
        <v>40</v>
      </c>
      <c r="F366" s="94" t="n">
        <v>80</v>
      </c>
      <c r="G366" s="94">
        <f>C366*E366</f>
        <v/>
      </c>
      <c r="H366" s="95">
        <f>C366*F366</f>
        <v/>
      </c>
      <c r="I366" s="96">
        <f>G366+H366</f>
        <v/>
      </c>
      <c r="J366" s="102" t="n"/>
      <c r="K366" s="12" t="n"/>
      <c r="L366" s="12" t="n"/>
    </row>
    <row r="367" ht="15.5" customFormat="1" customHeight="1" s="22">
      <c r="A367" s="17">
        <f>IF(C367="","",COUNTA(($C$8:C367)))</f>
        <v/>
      </c>
      <c r="B367" s="19" t="inlineStr">
        <is>
          <t>Grab Bar</t>
        </is>
      </c>
      <c r="C367" s="93" t="n">
        <v>12</v>
      </c>
      <c r="D367" s="55" t="inlineStr">
        <is>
          <t>EA</t>
        </is>
      </c>
      <c r="E367" s="94" t="n">
        <v>40</v>
      </c>
      <c r="F367" s="94" t="n">
        <v>90</v>
      </c>
      <c r="G367" s="94">
        <f>C367*E367</f>
        <v/>
      </c>
      <c r="H367" s="95">
        <f>C367*F367</f>
        <v/>
      </c>
      <c r="I367" s="96">
        <f>G367+H367</f>
        <v/>
      </c>
      <c r="J367" s="102" t="n"/>
      <c r="K367" s="12" t="n"/>
      <c r="L367" s="12" t="n"/>
    </row>
    <row r="368" ht="15.5" customFormat="1" customHeight="1" s="22">
      <c r="A368" s="17">
        <f>IF(C368="","",COUNTA(($C$8:C368)))</f>
        <v/>
      </c>
      <c r="B368" s="19" t="inlineStr">
        <is>
          <t>Hook At 42" A.F.F.</t>
        </is>
      </c>
      <c r="C368" s="93" t="n">
        <v>6</v>
      </c>
      <c r="D368" s="55" t="inlineStr">
        <is>
          <t>EA</t>
        </is>
      </c>
      <c r="E368" s="94" t="n">
        <v>30</v>
      </c>
      <c r="F368" s="94" t="n">
        <v>40</v>
      </c>
      <c r="G368" s="94" t="n">
        <v>100</v>
      </c>
      <c r="H368" s="95">
        <f>C368*F368</f>
        <v/>
      </c>
      <c r="I368" s="96">
        <f>G368+H368</f>
        <v/>
      </c>
      <c r="J368" s="102" t="n"/>
      <c r="K368" s="12" t="n"/>
      <c r="L368" s="12" t="n"/>
    </row>
    <row r="369" ht="15.5" customFormat="1" customHeight="1" s="22">
      <c r="A369" s="17">
        <f>IF(C369="","",COUNTA(($C$8:C369)))</f>
        <v/>
      </c>
      <c r="B369" s="19" t="inlineStr">
        <is>
          <t>Faucet</t>
        </is>
      </c>
      <c r="C369" s="93" t="n">
        <v>15</v>
      </c>
      <c r="D369" s="55" t="inlineStr">
        <is>
          <t>EA</t>
        </is>
      </c>
      <c r="E369" s="94" t="n">
        <v>70</v>
      </c>
      <c r="F369" s="94" t="n">
        <v>150</v>
      </c>
      <c r="G369" s="94" t="n">
        <v>100</v>
      </c>
      <c r="H369" s="95">
        <f>C369*F369</f>
        <v/>
      </c>
      <c r="I369" s="96">
        <f>G369+H369</f>
        <v/>
      </c>
      <c r="J369" s="102" t="n"/>
      <c r="K369" s="12" t="n"/>
      <c r="L369" s="12" t="n"/>
    </row>
    <row r="370" ht="15.5" customFormat="1" customHeight="1" s="22">
      <c r="A370" s="17">
        <f>IF(C370="","",COUNTA(($C$8:C370)))</f>
        <v/>
      </c>
      <c r="B370" s="19" t="n"/>
      <c r="C370" s="93" t="n"/>
      <c r="D370" s="55" t="n"/>
      <c r="E370" s="94" t="n"/>
      <c r="F370" s="94" t="n"/>
      <c r="G370" s="94" t="n"/>
      <c r="H370" s="95" t="n"/>
      <c r="I370" s="96" t="n"/>
      <c r="J370" s="102" t="n"/>
      <c r="K370" s="12" t="n"/>
      <c r="L370" s="12" t="n"/>
    </row>
    <row r="371" ht="18.5" customFormat="1" customHeight="1" s="22">
      <c r="A371" s="17">
        <f>IF(C371="","",COUNTA(($C$8:C371)))</f>
        <v/>
      </c>
      <c r="B371" s="32" t="inlineStr">
        <is>
          <t>Other</t>
        </is>
      </c>
      <c r="C371" s="93" t="n"/>
      <c r="D371" s="55" t="n"/>
      <c r="E371" s="94" t="n"/>
      <c r="F371" s="94" t="n"/>
      <c r="G371" s="94" t="n"/>
      <c r="H371" s="95" t="n"/>
      <c r="I371" s="96" t="n"/>
      <c r="J371" s="102" t="n"/>
      <c r="K371" s="12" t="n"/>
      <c r="L371" s="12" t="n"/>
    </row>
    <row r="372" ht="15.5" customFormat="1" customHeight="1" s="22">
      <c r="A372" s="17">
        <f>IF(C372="","",COUNTA(($C$8:C372)))</f>
        <v/>
      </c>
      <c r="B372" s="19" t="inlineStr">
        <is>
          <t>5' TV</t>
        </is>
      </c>
      <c r="C372" s="93" t="n">
        <v>1</v>
      </c>
      <c r="D372" s="55" t="inlineStr">
        <is>
          <t>EA</t>
        </is>
      </c>
      <c r="E372" s="94" t="n">
        <v>120</v>
      </c>
      <c r="F372" s="94" t="n">
        <v>650</v>
      </c>
      <c r="G372" s="94" t="n">
        <v>100</v>
      </c>
      <c r="H372" s="95">
        <f>C372*F372</f>
        <v/>
      </c>
      <c r="I372" s="96">
        <f>G372+H372</f>
        <v/>
      </c>
      <c r="J372" s="102" t="n"/>
      <c r="K372" s="12" t="n"/>
      <c r="L372" s="12" t="n"/>
    </row>
    <row r="373" ht="15.5" customFormat="1" customHeight="1" s="22">
      <c r="A373" s="17">
        <f>IF(C373="","",COUNTA(($C$8:C373)))</f>
        <v/>
      </c>
      <c r="B373" s="19" t="inlineStr">
        <is>
          <t>Rail (3'-8"H)</t>
        </is>
      </c>
      <c r="C373" s="93" t="n">
        <v>49</v>
      </c>
      <c r="D373" s="55" t="inlineStr">
        <is>
          <t>LF</t>
        </is>
      </c>
      <c r="E373" s="94" t="n">
        <v>5</v>
      </c>
      <c r="F373" s="94" t="n">
        <v>8</v>
      </c>
      <c r="G373" s="94" t="n">
        <v>100</v>
      </c>
      <c r="H373" s="95">
        <f>C373*F373</f>
        <v/>
      </c>
      <c r="I373" s="96">
        <f>G373+H373</f>
        <v/>
      </c>
      <c r="J373" s="102" t="n"/>
      <c r="K373" s="12" t="n"/>
      <c r="L373" s="12" t="n"/>
    </row>
    <row r="374" ht="15.5" customFormat="1" customHeight="1" s="22">
      <c r="A374" s="17">
        <f>IF(C374="","",COUNTA(($C$8:C374)))</f>
        <v/>
      </c>
      <c r="B374" s="19" t="inlineStr">
        <is>
          <t>Double Sided Fireplace</t>
        </is>
      </c>
      <c r="C374" s="93" t="n">
        <v>1</v>
      </c>
      <c r="D374" s="55" t="inlineStr">
        <is>
          <t>EA</t>
        </is>
      </c>
      <c r="E374" s="94" t="n">
        <v>450</v>
      </c>
      <c r="F374" s="94" t="n">
        <v>1350</v>
      </c>
      <c r="G374" s="94" t="n">
        <v>100</v>
      </c>
      <c r="H374" s="95">
        <f>C374*F374</f>
        <v/>
      </c>
      <c r="I374" s="96">
        <f>G374+H374</f>
        <v/>
      </c>
      <c r="J374" s="102" t="n"/>
      <c r="K374" s="12" t="n"/>
      <c r="L374" s="12" t="n"/>
    </row>
    <row r="375" ht="15.5" customFormat="1" customHeight="1" s="22">
      <c r="A375" s="17">
        <f>IF(C375="","",COUNTA(($C$8:C375)))</f>
        <v/>
      </c>
      <c r="B375" s="19" t="inlineStr">
        <is>
          <t>Fireplace</t>
        </is>
      </c>
      <c r="C375" s="93" t="n">
        <v>1</v>
      </c>
      <c r="D375" s="55" t="inlineStr">
        <is>
          <t>EA</t>
        </is>
      </c>
      <c r="E375" s="94" t="n">
        <v>350</v>
      </c>
      <c r="F375" s="94" t="n">
        <v>1050</v>
      </c>
      <c r="G375" s="94" t="n">
        <v>100</v>
      </c>
      <c r="H375" s="95">
        <f>C375*F375</f>
        <v/>
      </c>
      <c r="I375" s="96">
        <f>G375+H375</f>
        <v/>
      </c>
      <c r="J375" s="102" t="n"/>
      <c r="K375" s="12" t="n"/>
      <c r="L375" s="12" t="n"/>
    </row>
    <row r="376" ht="15.5" customFormat="1" customHeight="1" s="22">
      <c r="A376" s="17">
        <f>IF(C376="","",COUNTA(($C$8:C376)))</f>
        <v/>
      </c>
      <c r="B376" s="19" t="inlineStr">
        <is>
          <t>Flue From Family Room Fireplace</t>
        </is>
      </c>
      <c r="C376" s="93" t="n">
        <v>1</v>
      </c>
      <c r="D376" s="55" t="inlineStr">
        <is>
          <t>EA</t>
        </is>
      </c>
      <c r="E376" s="94" t="n">
        <v>350</v>
      </c>
      <c r="F376" s="94" t="n">
        <v>1050</v>
      </c>
      <c r="G376" s="94" t="n">
        <v>100</v>
      </c>
      <c r="H376" s="95">
        <f>C376*F376</f>
        <v/>
      </c>
      <c r="I376" s="96">
        <f>G376+H376</f>
        <v/>
      </c>
      <c r="J376" s="102" t="n"/>
      <c r="K376" s="12" t="n"/>
      <c r="L376" s="12" t="n"/>
    </row>
    <row r="377" ht="15.5" customFormat="1" customHeight="1" s="22">
      <c r="A377" s="17">
        <f>IF(C377="","",COUNTA(($C$8:C377)))</f>
        <v/>
      </c>
      <c r="B377" s="19" t="inlineStr">
        <is>
          <t>18"x24" Crawl Space Access For Main Residence &amp; ADU</t>
        </is>
      </c>
      <c r="C377" s="93" t="n">
        <v>2</v>
      </c>
      <c r="D377" s="55" t="inlineStr">
        <is>
          <t>EA</t>
        </is>
      </c>
      <c r="E377" s="94" t="n">
        <v>200</v>
      </c>
      <c r="F377" s="94" t="n">
        <v>400</v>
      </c>
      <c r="G377" s="94" t="n">
        <v>100</v>
      </c>
      <c r="H377" s="95">
        <f>C377*F377</f>
        <v/>
      </c>
      <c r="I377" s="96">
        <f>G377+H377</f>
        <v/>
      </c>
      <c r="J377" s="102" t="n"/>
      <c r="K377" s="12" t="n"/>
      <c r="L377" s="12" t="n"/>
    </row>
    <row r="378" ht="15.5" customFormat="1" customHeight="1" s="22">
      <c r="A378" s="17">
        <f>IF(C378="","",COUNTA(($C$8:C378)))</f>
        <v/>
      </c>
      <c r="B378" s="19" t="n"/>
      <c r="C378" s="93" t="n"/>
      <c r="D378" s="55" t="n"/>
      <c r="E378" s="94" t="n"/>
      <c r="F378" s="94" t="n"/>
      <c r="G378" s="94" t="n"/>
      <c r="H378" s="95" t="n"/>
      <c r="I378" s="96" t="n"/>
      <c r="J378" s="102" t="n"/>
      <c r="K378" s="12" t="n"/>
      <c r="L378" s="12" t="n"/>
    </row>
    <row r="379" ht="18.75" customHeight="1">
      <c r="A379" s="17">
        <f>IF(C379="","",COUNTA(($C$8:C379)))</f>
        <v/>
      </c>
      <c r="B379" s="20" t="inlineStr">
        <is>
          <t>Subtotal( Specialties)</t>
        </is>
      </c>
      <c r="C379" s="93" t="n"/>
      <c r="D379" s="35" t="n"/>
      <c r="E379" s="35" t="n"/>
      <c r="F379" s="35" t="n"/>
      <c r="G379" s="35" t="n"/>
      <c r="H379" s="99" t="n"/>
      <c r="I379" s="100" t="n"/>
      <c r="J379" s="101">
        <f>SUM(I360:I378)</f>
        <v/>
      </c>
      <c r="K379" s="12" t="n"/>
      <c r="L379" s="12" t="n"/>
    </row>
    <row r="380" ht="35.15" customHeight="1">
      <c r="A380" s="17">
        <f>IF(C380="","",COUNTA(($C$8:C380)))</f>
        <v/>
      </c>
      <c r="B380" s="30" t="inlineStr">
        <is>
          <t>Division 11 — Equipment</t>
        </is>
      </c>
      <c r="C380" s="66" t="n"/>
      <c r="D380" s="91" t="n"/>
      <c r="E380" s="91" t="n"/>
      <c r="F380" s="91" t="n"/>
      <c r="G380" s="91" t="n"/>
      <c r="H380" s="91" t="n"/>
      <c r="I380" s="91" t="n"/>
      <c r="J380" s="92" t="n"/>
      <c r="K380" s="12" t="n"/>
      <c r="L380" s="12" t="n"/>
    </row>
    <row r="381" ht="18.5" customFormat="1" customHeight="1" s="22">
      <c r="A381" s="17">
        <f>IF(C381="","",COUNTA(($C$8:C381)))</f>
        <v/>
      </c>
      <c r="B381" s="32" t="inlineStr">
        <is>
          <t>Equipment</t>
        </is>
      </c>
      <c r="C381" s="93" t="n"/>
      <c r="D381" s="55" t="n"/>
      <c r="E381" s="94" t="n"/>
      <c r="F381" s="94" t="n"/>
      <c r="G381" s="94" t="n"/>
      <c r="H381" s="95" t="n"/>
      <c r="I381" s="96" t="n"/>
      <c r="J381" s="102" t="n"/>
      <c r="K381" s="12" t="n"/>
      <c r="L381" s="12" t="n"/>
    </row>
    <row r="382" ht="15.5" customFormat="1" customHeight="1" s="22">
      <c r="A382" s="17">
        <f>IF(C382="","",COUNTA(($C$8:C382)))</f>
        <v/>
      </c>
      <c r="B382" s="19" t="inlineStr">
        <is>
          <t>Micro</t>
        </is>
      </c>
      <c r="C382" s="93" t="n">
        <v>2</v>
      </c>
      <c r="D382" s="55" t="inlineStr">
        <is>
          <t>EA</t>
        </is>
      </c>
      <c r="E382" s="94" t="n">
        <v>250</v>
      </c>
      <c r="F382" s="94" t="n">
        <v>750</v>
      </c>
      <c r="G382" s="94">
        <f>C382*E382</f>
        <v/>
      </c>
      <c r="H382" s="95">
        <f>C382*F382</f>
        <v/>
      </c>
      <c r="I382" s="96">
        <f>G382+H382</f>
        <v/>
      </c>
      <c r="J382" s="102" t="n"/>
      <c r="K382" s="12" t="n"/>
      <c r="L382" s="12" t="n"/>
    </row>
    <row r="383" ht="15.5" customFormat="1" customHeight="1" s="22">
      <c r="A383" s="17">
        <f>IF(C383="","",COUNTA(($C$8:C383)))</f>
        <v/>
      </c>
      <c r="B383" s="19" t="inlineStr">
        <is>
          <t>Oven</t>
        </is>
      </c>
      <c r="C383" s="93" t="n">
        <v>1</v>
      </c>
      <c r="D383" s="55" t="inlineStr">
        <is>
          <t>EA</t>
        </is>
      </c>
      <c r="E383" s="94" t="n">
        <v>250</v>
      </c>
      <c r="F383" s="94" t="n">
        <v>650</v>
      </c>
      <c r="G383" s="94">
        <f>C383*E383</f>
        <v/>
      </c>
      <c r="H383" s="95">
        <f>C383*F383</f>
        <v/>
      </c>
      <c r="I383" s="96">
        <f>G383+H383</f>
        <v/>
      </c>
      <c r="J383" s="102" t="n"/>
      <c r="K383" s="12" t="n"/>
      <c r="L383" s="12" t="n"/>
    </row>
    <row r="384" ht="15.5" customFormat="1" customHeight="1" s="22">
      <c r="A384" s="17">
        <f>IF(C384="","",COUNTA(($C$8:C384)))</f>
        <v/>
      </c>
      <c r="B384" s="19" t="inlineStr">
        <is>
          <t>48" Refrigerator</t>
        </is>
      </c>
      <c r="C384" s="93" t="n">
        <v>1</v>
      </c>
      <c r="D384" s="55" t="inlineStr">
        <is>
          <t>EA</t>
        </is>
      </c>
      <c r="E384" s="94" t="n">
        <v>450</v>
      </c>
      <c r="F384" s="94" t="n">
        <v>1550</v>
      </c>
      <c r="G384" s="94">
        <f>C384*E384</f>
        <v/>
      </c>
      <c r="H384" s="95">
        <f>C384*F384</f>
        <v/>
      </c>
      <c r="I384" s="96">
        <f>G384+H384</f>
        <v/>
      </c>
      <c r="J384" s="102" t="n"/>
      <c r="K384" s="12" t="n"/>
      <c r="L384" s="12" t="n"/>
    </row>
    <row r="385" ht="15.5" customFormat="1" customHeight="1" s="22">
      <c r="A385" s="17">
        <f>IF(C385="","",COUNTA(($C$8:C385)))</f>
        <v/>
      </c>
      <c r="B385" s="19" t="inlineStr">
        <is>
          <t>Dishwasher</t>
        </is>
      </c>
      <c r="C385" s="93" t="n">
        <v>1</v>
      </c>
      <c r="D385" s="55" t="inlineStr">
        <is>
          <t>EA</t>
        </is>
      </c>
      <c r="E385" s="94" t="n">
        <v>300</v>
      </c>
      <c r="F385" s="94" t="n">
        <v>850</v>
      </c>
      <c r="G385" s="94" t="n">
        <v>100</v>
      </c>
      <c r="H385" s="95">
        <f>C385*F385</f>
        <v/>
      </c>
      <c r="I385" s="96">
        <f>G385+H385</f>
        <v/>
      </c>
      <c r="J385" s="102" t="n"/>
      <c r="K385" s="12" t="n"/>
      <c r="L385" s="12" t="n"/>
    </row>
    <row r="386" ht="15.5" customFormat="1" customHeight="1" s="22">
      <c r="A386" s="17">
        <f>IF(C386="","",COUNTA(($C$8:C386)))</f>
        <v/>
      </c>
      <c r="B386" s="19" t="inlineStr">
        <is>
          <t>Cooking Range W/Hood</t>
        </is>
      </c>
      <c r="C386" s="93" t="n">
        <v>2</v>
      </c>
      <c r="D386" s="55" t="inlineStr">
        <is>
          <t>EA</t>
        </is>
      </c>
      <c r="E386" s="94" t="n">
        <v>450</v>
      </c>
      <c r="F386" s="94" t="n">
        <v>1240</v>
      </c>
      <c r="G386" s="94" t="n">
        <v>100</v>
      </c>
      <c r="H386" s="95">
        <f>C386*F386</f>
        <v/>
      </c>
      <c r="I386" s="96">
        <f>G386+H386</f>
        <v/>
      </c>
      <c r="J386" s="102" t="n"/>
      <c r="K386" s="12" t="n"/>
      <c r="L386" s="12" t="n"/>
    </row>
    <row r="387" ht="15.5" customFormat="1" customHeight="1" s="22">
      <c r="A387" s="17">
        <f>IF(C387="","",COUNTA(($C$8:C387)))</f>
        <v/>
      </c>
      <c r="B387" s="19" t="inlineStr">
        <is>
          <t>Washer/Dryer</t>
        </is>
      </c>
      <c r="C387" s="93" t="n">
        <v>1</v>
      </c>
      <c r="D387" s="55" t="inlineStr">
        <is>
          <t>EA</t>
        </is>
      </c>
      <c r="E387" s="94" t="n">
        <v>350</v>
      </c>
      <c r="F387" s="94" t="n">
        <v>1050</v>
      </c>
      <c r="G387" s="94">
        <f>C387*E387</f>
        <v/>
      </c>
      <c r="H387" s="95">
        <f>C387*F387</f>
        <v/>
      </c>
      <c r="I387" s="96">
        <f>G387+H387</f>
        <v/>
      </c>
      <c r="J387" s="102" t="n"/>
      <c r="K387" s="12" t="n"/>
      <c r="L387" s="12" t="n"/>
    </row>
    <row r="388" ht="15.5" customFormat="1" customHeight="1" s="22">
      <c r="A388" s="17">
        <f>IF(C388="","",COUNTA(($C$8:C388)))</f>
        <v/>
      </c>
      <c r="B388" s="19" t="inlineStr">
        <is>
          <t>Refrigerator</t>
        </is>
      </c>
      <c r="C388" s="93" t="n">
        <v>1</v>
      </c>
      <c r="D388" s="55" t="inlineStr">
        <is>
          <t>EA</t>
        </is>
      </c>
      <c r="E388" s="94" t="n">
        <v>300</v>
      </c>
      <c r="F388" s="94" t="n">
        <v>1200</v>
      </c>
      <c r="G388" s="94">
        <f>C388*E388</f>
        <v/>
      </c>
      <c r="H388" s="95">
        <f>C388*F388</f>
        <v/>
      </c>
      <c r="I388" s="96">
        <f>G388+H388</f>
        <v/>
      </c>
      <c r="J388" s="102" t="n"/>
      <c r="K388" s="12" t="n"/>
      <c r="L388" s="12" t="n"/>
    </row>
    <row r="389" ht="15.5" customFormat="1" customHeight="1" s="22">
      <c r="A389" s="17">
        <f>IF(C389="","",COUNTA(($C$8:C389)))</f>
        <v/>
      </c>
      <c r="B389" s="19" t="inlineStr">
        <is>
          <t>Washing Machine</t>
        </is>
      </c>
      <c r="C389" s="93" t="n">
        <v>1</v>
      </c>
      <c r="D389" s="55" t="inlineStr">
        <is>
          <t>EA</t>
        </is>
      </c>
      <c r="E389" s="94" t="n">
        <v>300</v>
      </c>
      <c r="F389" s="94" t="n">
        <v>750</v>
      </c>
      <c r="G389" s="94">
        <f>C389*E389</f>
        <v/>
      </c>
      <c r="H389" s="95">
        <f>C389*F389</f>
        <v/>
      </c>
      <c r="I389" s="96">
        <f>G389+H389</f>
        <v/>
      </c>
      <c r="J389" s="102" t="n"/>
      <c r="K389" s="12" t="n"/>
      <c r="L389" s="12" t="n"/>
    </row>
    <row r="390" ht="15.5" customFormat="1" customHeight="1" s="22">
      <c r="A390" s="17">
        <f>IF(C390="","",COUNTA(($C$8:C390)))</f>
        <v/>
      </c>
      <c r="B390" s="19" t="inlineStr">
        <is>
          <t>Dryer</t>
        </is>
      </c>
      <c r="C390" s="93" t="n">
        <v>1</v>
      </c>
      <c r="D390" s="55" t="inlineStr">
        <is>
          <t>EA</t>
        </is>
      </c>
      <c r="E390" s="94" t="n">
        <v>250</v>
      </c>
      <c r="F390" s="94" t="n">
        <v>650</v>
      </c>
      <c r="G390" s="94">
        <f>C390*E390</f>
        <v/>
      </c>
      <c r="H390" s="95">
        <f>C390*F390</f>
        <v/>
      </c>
      <c r="I390" s="96">
        <f>G390+H390</f>
        <v/>
      </c>
      <c r="J390" s="102" t="n"/>
      <c r="K390" s="12" t="n"/>
      <c r="L390" s="12" t="n"/>
    </row>
    <row r="391" ht="15.5" customFormat="1" customHeight="1" s="22">
      <c r="A391" s="17">
        <f>IF(C391="","",COUNTA(($C$8:C391)))</f>
        <v/>
      </c>
      <c r="B391" s="19" t="n"/>
      <c r="C391" s="93" t="n"/>
      <c r="D391" s="55" t="n"/>
      <c r="E391" s="94" t="n"/>
      <c r="F391" s="94" t="n"/>
      <c r="G391" s="94" t="n"/>
      <c r="H391" s="95" t="n"/>
      <c r="I391" s="96" t="n"/>
      <c r="J391" s="102" t="n"/>
      <c r="K391" s="12" t="n"/>
      <c r="L391" s="12" t="n"/>
    </row>
    <row r="392" ht="18.75" customHeight="1">
      <c r="A392" s="17">
        <f>IF(C392="","",COUNTA(($C$8:C392)))</f>
        <v/>
      </c>
      <c r="B392" s="20" t="inlineStr">
        <is>
          <t>Subtotal( Equipment)</t>
        </is>
      </c>
      <c r="C392" s="93" t="n"/>
      <c r="D392" s="35" t="n"/>
      <c r="E392" s="35" t="n"/>
      <c r="F392" s="35" t="n"/>
      <c r="G392" s="35" t="n"/>
      <c r="H392" s="99" t="n"/>
      <c r="I392" s="100" t="n"/>
      <c r="J392" s="101">
        <f>SUM(I382:I390)</f>
        <v/>
      </c>
      <c r="K392" s="12" t="n"/>
      <c r="L392" s="12" t="n"/>
    </row>
    <row r="393" ht="35.15" customHeight="1">
      <c r="A393" s="17">
        <f>IF(C393="","",COUNTA(($C$8:C393)))</f>
        <v/>
      </c>
      <c r="B393" s="30" t="inlineStr">
        <is>
          <t>Division 12 — Furnishings</t>
        </is>
      </c>
      <c r="C393" s="66" t="n"/>
      <c r="D393" s="91" t="n"/>
      <c r="E393" s="91" t="n"/>
      <c r="F393" s="91" t="n"/>
      <c r="G393" s="91" t="n"/>
      <c r="H393" s="91" t="n"/>
      <c r="I393" s="91" t="n"/>
      <c r="J393" s="92" t="n"/>
      <c r="K393" s="12" t="n"/>
      <c r="L393" s="12" t="n"/>
    </row>
    <row r="394" ht="18.5" customFormat="1" customHeight="1" s="22">
      <c r="A394" s="17">
        <f>IF(C394="","",COUNTA(($C$8:C394)))</f>
        <v/>
      </c>
      <c r="B394" s="32" t="inlineStr">
        <is>
          <t>Milwork &amp; Cabinets</t>
        </is>
      </c>
      <c r="C394" s="93" t="n"/>
      <c r="D394" s="55" t="n"/>
      <c r="E394" s="94" t="n"/>
      <c r="F394" s="94" t="n"/>
      <c r="G394" s="94" t="n"/>
      <c r="H394" s="95" t="n"/>
      <c r="I394" s="96" t="n"/>
      <c r="J394" s="102" t="n"/>
      <c r="K394" s="12" t="n"/>
      <c r="L394" s="12" t="n"/>
    </row>
    <row r="395" ht="15.5" customFormat="1" customHeight="1" s="22">
      <c r="A395" s="17">
        <f>IF(C395="","",COUNTA(($C$8:C395)))</f>
        <v/>
      </c>
      <c r="B395" s="19" t="inlineStr">
        <is>
          <t>Closet Millwork</t>
        </is>
      </c>
      <c r="C395" s="93" t="n">
        <v>31</v>
      </c>
      <c r="D395" s="55" t="inlineStr">
        <is>
          <t>LF</t>
        </is>
      </c>
      <c r="E395" s="94" t="n">
        <v>18</v>
      </c>
      <c r="F395" s="94" t="n">
        <v>35</v>
      </c>
      <c r="G395" s="94">
        <f>C395*E395</f>
        <v/>
      </c>
      <c r="H395" s="95">
        <f>C395*F395</f>
        <v/>
      </c>
      <c r="I395" s="96">
        <f>G395+H395</f>
        <v/>
      </c>
      <c r="J395" s="102" t="n"/>
      <c r="K395" s="12" t="n"/>
      <c r="L395" s="12" t="n"/>
    </row>
    <row r="396" ht="15.5" customFormat="1" customHeight="1" s="22">
      <c r="A396" s="17">
        <f>IF(C396="","",COUNTA(($C$8:C396)))</f>
        <v/>
      </c>
      <c r="B396" s="19" t="inlineStr">
        <is>
          <t>Pantry Millwork</t>
        </is>
      </c>
      <c r="C396" s="93" t="n">
        <v>10</v>
      </c>
      <c r="D396" s="55" t="inlineStr">
        <is>
          <t>LF</t>
        </is>
      </c>
      <c r="E396" s="94" t="n">
        <v>55</v>
      </c>
      <c r="F396" s="94" t="n">
        <v>240</v>
      </c>
      <c r="G396" s="94">
        <f>C396*E396</f>
        <v/>
      </c>
      <c r="H396" s="95">
        <f>C396*F396</f>
        <v/>
      </c>
      <c r="I396" s="96">
        <f>G396+H396</f>
        <v/>
      </c>
      <c r="J396" s="102" t="n"/>
      <c r="K396" s="12" t="n"/>
      <c r="L396" s="12" t="n"/>
    </row>
    <row r="397" ht="15.5" customFormat="1" customHeight="1" s="22">
      <c r="A397" s="17">
        <f>IF(C397="","",COUNTA(($C$8:C397)))</f>
        <v/>
      </c>
      <c r="B397" s="19" t="inlineStr">
        <is>
          <t>Coats Millwork</t>
        </is>
      </c>
      <c r="C397" s="93" t="n">
        <v>13</v>
      </c>
      <c r="D397" s="55" t="inlineStr">
        <is>
          <t>LF</t>
        </is>
      </c>
      <c r="E397" s="94" t="n">
        <v>15</v>
      </c>
      <c r="F397" s="94" t="n">
        <v>28</v>
      </c>
      <c r="G397" s="94">
        <f>C397*E397</f>
        <v/>
      </c>
      <c r="H397" s="95">
        <f>C397*F397</f>
        <v/>
      </c>
      <c r="I397" s="96">
        <f>G397+H397</f>
        <v/>
      </c>
      <c r="J397" s="102" t="n"/>
      <c r="K397" s="12" t="n"/>
      <c r="L397" s="12" t="n"/>
    </row>
    <row r="398" ht="15.5" customFormat="1" customHeight="1" s="22">
      <c r="A398" s="17">
        <f>IF(C398="","",COUNTA(($C$8:C398)))</f>
        <v/>
      </c>
      <c r="B398" s="19" t="inlineStr">
        <is>
          <t>Walk In Closet Millwork</t>
        </is>
      </c>
      <c r="C398" s="93" t="n">
        <v>29</v>
      </c>
      <c r="D398" s="55" t="inlineStr">
        <is>
          <t>LF</t>
        </is>
      </c>
      <c r="E398" s="94" t="n">
        <v>18</v>
      </c>
      <c r="F398" s="94" t="n">
        <v>35</v>
      </c>
      <c r="G398" s="94">
        <f>C398*E398</f>
        <v/>
      </c>
      <c r="H398" s="95">
        <f>C398*F398</f>
        <v/>
      </c>
      <c r="I398" s="96">
        <f>G398+H398</f>
        <v/>
      </c>
      <c r="J398" s="102" t="n"/>
      <c r="K398" s="12" t="n"/>
      <c r="L398" s="12" t="n"/>
    </row>
    <row r="399" ht="15.5" customFormat="1" customHeight="1" s="22">
      <c r="A399" s="17">
        <f>IF(C399="","",COUNTA(($C$8:C399)))</f>
        <v/>
      </c>
      <c r="B399" s="19" t="inlineStr">
        <is>
          <t>Laundry Upper Cabinet</t>
        </is>
      </c>
      <c r="C399" s="93" t="n">
        <v>3</v>
      </c>
      <c r="D399" s="55" t="inlineStr">
        <is>
          <t>LF</t>
        </is>
      </c>
      <c r="E399" s="94" t="n">
        <v>45</v>
      </c>
      <c r="F399" s="94" t="n">
        <v>189</v>
      </c>
      <c r="G399" s="94">
        <f>C399*E399</f>
        <v/>
      </c>
      <c r="H399" s="95">
        <f>C399*F399</f>
        <v/>
      </c>
      <c r="I399" s="96">
        <f>G399+H399</f>
        <v/>
      </c>
      <c r="J399" s="102" t="n"/>
      <c r="K399" s="12" t="n"/>
      <c r="L399" s="12" t="n"/>
    </row>
    <row r="400" ht="15.5" customFormat="1" customHeight="1" s="22">
      <c r="A400" s="17">
        <f>IF(C400="","",COUNTA(($C$8:C400)))</f>
        <v/>
      </c>
      <c r="B400" s="19" t="inlineStr">
        <is>
          <t>Laundry Lower Cabinet</t>
        </is>
      </c>
      <c r="C400" s="93" t="n">
        <v>4</v>
      </c>
      <c r="D400" s="55" t="inlineStr">
        <is>
          <t>LF</t>
        </is>
      </c>
      <c r="E400" s="94" t="n">
        <v>45</v>
      </c>
      <c r="F400" s="94" t="n">
        <v>189</v>
      </c>
      <c r="G400" s="94">
        <f>C400*E400</f>
        <v/>
      </c>
      <c r="H400" s="95">
        <f>C400*F400</f>
        <v/>
      </c>
      <c r="I400" s="96">
        <f>G400+H400</f>
        <v/>
      </c>
      <c r="J400" s="102" t="n"/>
      <c r="K400" s="12" t="n"/>
      <c r="L400" s="12" t="n"/>
    </row>
    <row r="401" ht="15.5" customFormat="1" customHeight="1" s="22">
      <c r="A401" s="17">
        <f>IF(C401="","",COUNTA(($C$8:C401)))</f>
        <v/>
      </c>
      <c r="B401" s="19" t="inlineStr">
        <is>
          <t>ADU Upper Cabinet</t>
        </is>
      </c>
      <c r="C401" s="93" t="n">
        <v>9</v>
      </c>
      <c r="D401" s="55" t="inlineStr">
        <is>
          <t>LF</t>
        </is>
      </c>
      <c r="E401" s="94" t="n">
        <v>45</v>
      </c>
      <c r="F401" s="94" t="n">
        <v>189</v>
      </c>
      <c r="G401" s="94">
        <f>C401*E401</f>
        <v/>
      </c>
      <c r="H401" s="95">
        <f>C401*F401</f>
        <v/>
      </c>
      <c r="I401" s="96">
        <f>G401+H401</f>
        <v/>
      </c>
      <c r="J401" s="102" t="n"/>
      <c r="K401" s="12" t="n"/>
      <c r="L401" s="12" t="n"/>
    </row>
    <row r="402" ht="15.5" customFormat="1" customHeight="1" s="22">
      <c r="A402" s="17">
        <f>IF(C402="","",COUNTA(($C$8:C402)))</f>
        <v/>
      </c>
      <c r="B402" s="19" t="inlineStr">
        <is>
          <t>ADU Lower Cabinet</t>
        </is>
      </c>
      <c r="C402" s="93" t="n">
        <v>9</v>
      </c>
      <c r="D402" s="55" t="inlineStr">
        <is>
          <t>LF</t>
        </is>
      </c>
      <c r="E402" s="94" t="n">
        <v>45</v>
      </c>
      <c r="F402" s="94" t="n">
        <v>189</v>
      </c>
      <c r="G402" s="94">
        <f>C402*E402</f>
        <v/>
      </c>
      <c r="H402" s="95">
        <f>C402*F402</f>
        <v/>
      </c>
      <c r="I402" s="96">
        <f>G402+H402</f>
        <v/>
      </c>
      <c r="J402" s="102" t="n"/>
      <c r="K402" s="12" t="n"/>
      <c r="L402" s="12" t="n"/>
    </row>
    <row r="403" ht="15.5" customFormat="1" customHeight="1" s="22">
      <c r="A403" s="17">
        <f>IF(C403="","",COUNTA(($C$8:C403)))</f>
        <v/>
      </c>
      <c r="B403" s="19" t="inlineStr">
        <is>
          <t>Books Shelves (1'-0"W)</t>
        </is>
      </c>
      <c r="C403" s="93" t="n">
        <v>21</v>
      </c>
      <c r="D403" s="55" t="inlineStr">
        <is>
          <t>LF</t>
        </is>
      </c>
      <c r="E403" s="94" t="n">
        <v>18</v>
      </c>
      <c r="F403" s="94" t="n">
        <v>35</v>
      </c>
      <c r="G403" s="94">
        <f>C403*E403</f>
        <v/>
      </c>
      <c r="H403" s="95">
        <f>C403*F403</f>
        <v/>
      </c>
      <c r="I403" s="96">
        <f>G403+H403</f>
        <v/>
      </c>
      <c r="J403" s="102" t="n"/>
      <c r="K403" s="12" t="n"/>
      <c r="L403" s="12" t="n"/>
    </row>
    <row r="404" ht="15.5" customFormat="1" customHeight="1" s="22">
      <c r="A404" s="17">
        <f>IF(C404="","",COUNTA(($C$8:C404)))</f>
        <v/>
      </c>
      <c r="B404" s="19" t="inlineStr">
        <is>
          <t>Kitchen Upper Cabinet</t>
        </is>
      </c>
      <c r="C404" s="93" t="n">
        <v>32</v>
      </c>
      <c r="D404" s="55" t="inlineStr">
        <is>
          <t>LF</t>
        </is>
      </c>
      <c r="E404" s="94" t="n">
        <v>45</v>
      </c>
      <c r="F404" s="94" t="n">
        <v>189</v>
      </c>
      <c r="G404" s="94">
        <f>C404*E404</f>
        <v/>
      </c>
      <c r="H404" s="95">
        <f>C404*F404</f>
        <v/>
      </c>
      <c r="I404" s="96">
        <f>G404+H404</f>
        <v/>
      </c>
      <c r="J404" s="102" t="n"/>
      <c r="K404" s="12" t="n"/>
      <c r="L404" s="12" t="n"/>
    </row>
    <row r="405" ht="15.5" customFormat="1" customHeight="1" s="22">
      <c r="A405" s="17">
        <f>IF(C405="","",COUNTA(($C$8:C405)))</f>
        <v/>
      </c>
      <c r="B405" s="19" t="inlineStr">
        <is>
          <t>Kitchen Lower Cabinet</t>
        </is>
      </c>
      <c r="C405" s="93" t="n">
        <v>32</v>
      </c>
      <c r="D405" s="55" t="inlineStr">
        <is>
          <t>LF</t>
        </is>
      </c>
      <c r="E405" s="94" t="n">
        <v>45</v>
      </c>
      <c r="F405" s="94" t="n">
        <v>189</v>
      </c>
      <c r="G405" s="94">
        <f>C405*E405</f>
        <v/>
      </c>
      <c r="H405" s="95">
        <f>C405*F405</f>
        <v/>
      </c>
      <c r="I405" s="96">
        <f>G405+H405</f>
        <v/>
      </c>
      <c r="J405" s="102" t="n"/>
      <c r="K405" s="12" t="n"/>
      <c r="L405" s="12" t="n"/>
    </row>
    <row r="406" ht="15.5" customFormat="1" customHeight="1" s="22">
      <c r="A406" s="17">
        <f>IF(C406="","",COUNTA(($C$8:C406)))</f>
        <v/>
      </c>
      <c r="B406" s="19" t="inlineStr">
        <is>
          <t>Kitchen Full Height Cabinet</t>
        </is>
      </c>
      <c r="C406" s="93" t="n">
        <v>6</v>
      </c>
      <c r="D406" s="55" t="inlineStr">
        <is>
          <t>LF</t>
        </is>
      </c>
      <c r="E406" s="94" t="n">
        <v>45</v>
      </c>
      <c r="F406" s="94" t="n">
        <v>189</v>
      </c>
      <c r="G406" s="94">
        <f>C406*E406</f>
        <v/>
      </c>
      <c r="H406" s="95">
        <f>C406*F406</f>
        <v/>
      </c>
      <c r="I406" s="96">
        <f>G406+H406</f>
        <v/>
      </c>
      <c r="J406" s="102" t="n"/>
      <c r="K406" s="12" t="n"/>
      <c r="L406" s="12" t="n"/>
    </row>
    <row r="407" ht="15.5" customFormat="1" customHeight="1" s="22">
      <c r="A407" s="17">
        <f>IF(C407="","",COUNTA(($C$8:C407)))</f>
        <v/>
      </c>
      <c r="B407" s="19" t="inlineStr">
        <is>
          <t>Wet Bar Lower Cabinet</t>
        </is>
      </c>
      <c r="C407" s="93" t="n">
        <v>5</v>
      </c>
      <c r="D407" s="55" t="inlineStr">
        <is>
          <t>LF</t>
        </is>
      </c>
      <c r="E407" s="94" t="n">
        <v>45</v>
      </c>
      <c r="F407" s="94" t="n">
        <v>189</v>
      </c>
      <c r="G407" s="94">
        <f>C407*E407</f>
        <v/>
      </c>
      <c r="H407" s="95">
        <f>C407*F407</f>
        <v/>
      </c>
      <c r="I407" s="96">
        <f>G407+H407</f>
        <v/>
      </c>
      <c r="J407" s="102" t="n"/>
      <c r="K407" s="12" t="n"/>
      <c r="L407" s="12" t="n"/>
    </row>
    <row r="408" ht="15.5" customFormat="1" customHeight="1" s="22">
      <c r="A408" s="17">
        <f>IF(C408="","",COUNTA(($C$8:C408)))</f>
        <v/>
      </c>
      <c r="B408" s="19" t="n"/>
      <c r="C408" s="93" t="n"/>
      <c r="D408" s="55" t="n"/>
      <c r="E408" s="55" t="n"/>
      <c r="F408" s="55" t="n"/>
      <c r="G408" s="55" t="n"/>
      <c r="H408" s="55" t="n"/>
      <c r="I408" s="55" t="n"/>
      <c r="J408" s="102" t="n"/>
      <c r="K408" s="12" t="n"/>
      <c r="L408" s="12" t="n"/>
    </row>
    <row r="409" ht="18.5" customFormat="1" customHeight="1" s="22">
      <c r="A409" s="17">
        <f>IF(C409="","",COUNTA(($C$8:C409)))</f>
        <v/>
      </c>
      <c r="B409" s="32" t="inlineStr">
        <is>
          <t>Counter Top</t>
        </is>
      </c>
      <c r="C409" s="93" t="n"/>
      <c r="D409" s="55" t="n"/>
      <c r="E409" s="94" t="n"/>
      <c r="F409" s="94" t="n"/>
      <c r="G409" s="94" t="n"/>
      <c r="H409" s="95" t="n"/>
      <c r="I409" s="96" t="n"/>
      <c r="J409" s="102" t="n"/>
      <c r="K409" s="12" t="n"/>
      <c r="L409" s="12" t="n"/>
    </row>
    <row r="410" ht="15.5" customFormat="1" customHeight="1" s="22">
      <c r="A410" s="17">
        <f>IF(C410="","",COUNTA(($C$8:C410)))</f>
        <v/>
      </c>
      <c r="B410" s="19" t="inlineStr">
        <is>
          <t>Kitchen Island</t>
        </is>
      </c>
      <c r="C410" s="93" t="n">
        <v>36</v>
      </c>
      <c r="D410" s="55" t="inlineStr">
        <is>
          <t>SF</t>
        </is>
      </c>
      <c r="E410" s="94" t="n">
        <v>30</v>
      </c>
      <c r="F410" s="94" t="n">
        <v>110</v>
      </c>
      <c r="G410" s="94">
        <f>C410*E410</f>
        <v/>
      </c>
      <c r="H410" s="95">
        <f>C410*F410</f>
        <v/>
      </c>
      <c r="I410" s="96">
        <f>G410+H410</f>
        <v/>
      </c>
      <c r="J410" s="102" t="n"/>
      <c r="K410" s="12" t="n"/>
      <c r="L410" s="12" t="n"/>
    </row>
    <row r="411" ht="15.5" customFormat="1" customHeight="1" s="22">
      <c r="A411" s="17">
        <f>IF(C411="","",COUNTA(($C$8:C411)))</f>
        <v/>
      </c>
      <c r="B411" s="19" t="inlineStr">
        <is>
          <t>Kitchen Countertop</t>
        </is>
      </c>
      <c r="C411" s="93" t="n">
        <v>61</v>
      </c>
      <c r="D411" s="55" t="inlineStr">
        <is>
          <t>SF</t>
        </is>
      </c>
      <c r="E411" s="94" t="n">
        <v>25</v>
      </c>
      <c r="F411" s="94" t="n">
        <v>65</v>
      </c>
      <c r="G411" s="94">
        <f>C411*E411</f>
        <v/>
      </c>
      <c r="H411" s="95">
        <f>C411*F411</f>
        <v/>
      </c>
      <c r="I411" s="96">
        <f>G411+H411</f>
        <v/>
      </c>
      <c r="J411" s="102" t="n"/>
      <c r="K411" s="12" t="n"/>
      <c r="L411" s="12" t="n"/>
    </row>
    <row r="412" ht="15.5" customFormat="1" customHeight="1" s="22">
      <c r="A412" s="17">
        <f>IF(C412="","",COUNTA(($C$8:C412)))</f>
        <v/>
      </c>
      <c r="B412" s="19" t="inlineStr">
        <is>
          <t>Bath Countertop</t>
        </is>
      </c>
      <c r="C412" s="93" t="n">
        <v>43</v>
      </c>
      <c r="D412" s="55" t="inlineStr">
        <is>
          <t>SF</t>
        </is>
      </c>
      <c r="E412" s="94" t="n">
        <v>25</v>
      </c>
      <c r="F412" s="94" t="n">
        <v>65</v>
      </c>
      <c r="G412" s="94">
        <f>C412*E412</f>
        <v/>
      </c>
      <c r="H412" s="95">
        <f>C412*F412</f>
        <v/>
      </c>
      <c r="I412" s="96">
        <f>G412+H412</f>
        <v/>
      </c>
      <c r="J412" s="102" t="n"/>
      <c r="K412" s="12" t="n"/>
      <c r="L412" s="12" t="n"/>
    </row>
    <row r="413" ht="15.5" customFormat="1" customHeight="1" s="22">
      <c r="A413" s="17">
        <f>IF(C413="","",COUNTA(($C$8:C413)))</f>
        <v/>
      </c>
      <c r="B413" s="19" t="inlineStr">
        <is>
          <t>Laundry Countertop</t>
        </is>
      </c>
      <c r="C413" s="93" t="n">
        <v>16</v>
      </c>
      <c r="D413" s="55" t="inlineStr">
        <is>
          <t>SF</t>
        </is>
      </c>
      <c r="E413" s="94" t="n">
        <v>25</v>
      </c>
      <c r="F413" s="94" t="n">
        <v>65</v>
      </c>
      <c r="G413" s="94">
        <f>C413*E413</f>
        <v/>
      </c>
      <c r="H413" s="95">
        <f>C413*F413</f>
        <v/>
      </c>
      <c r="I413" s="96">
        <f>G413+H413</f>
        <v/>
      </c>
      <c r="J413" s="102" t="n"/>
      <c r="K413" s="12" t="n"/>
      <c r="L413" s="12" t="n"/>
    </row>
    <row r="414" ht="15.5" customFormat="1" customHeight="1" s="22">
      <c r="A414" s="17">
        <f>IF(C414="","",COUNTA(($C$8:C414)))</f>
        <v/>
      </c>
      <c r="B414" s="19" t="inlineStr">
        <is>
          <t>ADU Countertop</t>
        </is>
      </c>
      <c r="C414" s="93" t="n">
        <v>17</v>
      </c>
      <c r="D414" s="55" t="inlineStr">
        <is>
          <t>SF</t>
        </is>
      </c>
      <c r="E414" s="94" t="n">
        <v>25</v>
      </c>
      <c r="F414" s="94" t="n">
        <v>65</v>
      </c>
      <c r="G414" s="94">
        <f>C414*E414</f>
        <v/>
      </c>
      <c r="H414" s="95">
        <f>C414*F414</f>
        <v/>
      </c>
      <c r="I414" s="96">
        <f>G414+H414</f>
        <v/>
      </c>
      <c r="J414" s="102" t="n"/>
      <c r="K414" s="12" t="n"/>
      <c r="L414" s="12" t="n"/>
    </row>
    <row r="415" ht="15.5" customFormat="1" customHeight="1" s="22">
      <c r="A415" s="17">
        <f>IF(C415="","",COUNTA(($C$8:C415)))</f>
        <v/>
      </c>
      <c r="B415" s="19" t="inlineStr">
        <is>
          <t>Wine Countertop</t>
        </is>
      </c>
      <c r="C415" s="93" t="n">
        <v>50</v>
      </c>
      <c r="D415" s="55" t="inlineStr">
        <is>
          <t>SF</t>
        </is>
      </c>
      <c r="E415" s="94" t="n">
        <v>25</v>
      </c>
      <c r="F415" s="94" t="n">
        <v>65</v>
      </c>
      <c r="G415" s="94">
        <f>C415*E415</f>
        <v/>
      </c>
      <c r="H415" s="95">
        <f>C415*F415</f>
        <v/>
      </c>
      <c r="I415" s="96">
        <f>G415+H415</f>
        <v/>
      </c>
      <c r="J415" s="102" t="n"/>
      <c r="K415" s="12" t="n"/>
      <c r="L415" s="12" t="n"/>
    </row>
    <row r="416" ht="15.5" customFormat="1" customHeight="1" s="22">
      <c r="A416" s="17">
        <f>IF(C416="","",COUNTA(($C$8:C416)))</f>
        <v/>
      </c>
      <c r="B416" s="19" t="inlineStr">
        <is>
          <t>Wet Bar Countertop</t>
        </is>
      </c>
      <c r="C416" s="93" t="n">
        <v>7</v>
      </c>
      <c r="D416" s="55" t="inlineStr">
        <is>
          <t>SF</t>
        </is>
      </c>
      <c r="E416" s="94" t="n">
        <v>25</v>
      </c>
      <c r="F416" s="94" t="n">
        <v>65</v>
      </c>
      <c r="G416" s="94">
        <f>C416*E416</f>
        <v/>
      </c>
      <c r="H416" s="95">
        <f>C416*F416</f>
        <v/>
      </c>
      <c r="I416" s="96">
        <f>G416+H416</f>
        <v/>
      </c>
      <c r="J416" s="102" t="n"/>
      <c r="K416" s="12" t="n"/>
      <c r="L416" s="12" t="n"/>
    </row>
    <row r="417" ht="15.5" customFormat="1" customHeight="1" s="22">
      <c r="A417" s="17">
        <f>IF(C417="","",COUNTA(($C$8:C417)))</f>
        <v/>
      </c>
      <c r="B417" s="19" t="n"/>
      <c r="C417" s="93" t="n"/>
      <c r="D417" s="55" t="n"/>
      <c r="E417" s="94" t="n"/>
      <c r="F417" s="94" t="n"/>
      <c r="G417" s="94" t="n"/>
      <c r="H417" s="95" t="n"/>
      <c r="I417" s="96" t="n"/>
      <c r="J417" s="102" t="n"/>
      <c r="K417" s="12" t="n"/>
      <c r="L417" s="12" t="n"/>
    </row>
    <row r="418" ht="18.75" customHeight="1">
      <c r="A418" s="17">
        <f>IF(C418="","",COUNTA(($C$8:C418)))</f>
        <v/>
      </c>
      <c r="B418" s="20" t="inlineStr">
        <is>
          <t>Subtotal(Furnishings)</t>
        </is>
      </c>
      <c r="C418" s="93" t="n"/>
      <c r="D418" s="35" t="n"/>
      <c r="E418" s="35" t="n"/>
      <c r="F418" s="35" t="n"/>
      <c r="G418" s="35" t="n"/>
      <c r="H418" s="99" t="n"/>
      <c r="I418" s="100" t="n"/>
      <c r="J418" s="101">
        <f>SUM(I395:I417)</f>
        <v/>
      </c>
      <c r="K418" s="12" t="n"/>
      <c r="L418" s="12" t="n"/>
    </row>
    <row r="419" ht="35.15" customHeight="1">
      <c r="A419" s="17">
        <f>IF(C419="","",COUNTA(($C$8:C419)))</f>
        <v/>
      </c>
      <c r="B419" s="30" t="inlineStr">
        <is>
          <t>Division 22 — Plumbing</t>
        </is>
      </c>
      <c r="C419" s="66" t="n"/>
      <c r="D419" s="91" t="n"/>
      <c r="E419" s="91" t="n"/>
      <c r="F419" s="91" t="n"/>
      <c r="G419" s="91" t="n"/>
      <c r="H419" s="91" t="n"/>
      <c r="I419" s="91" t="n"/>
      <c r="J419" s="92" t="n"/>
      <c r="K419" s="12" t="n"/>
      <c r="L419" s="12" t="n"/>
    </row>
    <row r="420" ht="18.5" customFormat="1" customHeight="1" s="22">
      <c r="A420" s="17">
        <f>IF(C420="","",COUNTA(($C$8:C420)))</f>
        <v/>
      </c>
      <c r="B420" s="32" t="inlineStr">
        <is>
          <t>Fixture</t>
        </is>
      </c>
      <c r="C420" s="93" t="n"/>
      <c r="D420" s="55" t="n"/>
      <c r="E420" s="94" t="n"/>
      <c r="F420" s="94" t="n"/>
      <c r="G420" s="94" t="n"/>
      <c r="H420" s="95" t="n"/>
      <c r="I420" s="96" t="n"/>
      <c r="J420" s="102" t="n"/>
      <c r="K420" s="12" t="n"/>
      <c r="L420" s="12" t="n"/>
    </row>
    <row r="421" ht="15.5" customFormat="1" customHeight="1" s="22">
      <c r="A421" s="17">
        <f>IF(C421="","",COUNTA(($C$8:C421)))</f>
        <v/>
      </c>
      <c r="B421" s="19" t="inlineStr">
        <is>
          <t>Water Closet</t>
        </is>
      </c>
      <c r="C421" s="93" t="n">
        <v>6</v>
      </c>
      <c r="D421" s="55" t="inlineStr">
        <is>
          <t>EA</t>
        </is>
      </c>
      <c r="E421" s="94" t="n">
        <v>250</v>
      </c>
      <c r="F421" s="94" t="n">
        <v>850</v>
      </c>
      <c r="G421" s="94">
        <f>C421*E421</f>
        <v/>
      </c>
      <c r="H421" s="95">
        <f>C421*F421</f>
        <v/>
      </c>
      <c r="I421" s="96">
        <f>G421+H421</f>
        <v/>
      </c>
      <c r="J421" s="102" t="n"/>
      <c r="K421" s="12" t="n"/>
      <c r="L421" s="12" t="n"/>
    </row>
    <row r="422" ht="15.5" customFormat="1" customHeight="1" s="22">
      <c r="A422" s="17">
        <f>IF(C422="","",COUNTA(($C$8:C422)))</f>
        <v/>
      </c>
      <c r="B422" s="19" t="inlineStr">
        <is>
          <t>Lavatory</t>
        </is>
      </c>
      <c r="C422" s="93" t="n">
        <v>7</v>
      </c>
      <c r="D422" s="55" t="inlineStr">
        <is>
          <t>EA</t>
        </is>
      </c>
      <c r="E422" s="94" t="n">
        <v>250</v>
      </c>
      <c r="F422" s="94" t="n">
        <v>825</v>
      </c>
      <c r="G422" s="94">
        <f>C422*E422</f>
        <v/>
      </c>
      <c r="H422" s="95">
        <f>C422*F422</f>
        <v/>
      </c>
      <c r="I422" s="96">
        <f>G422+H422</f>
        <v/>
      </c>
      <c r="J422" s="102" t="n"/>
      <c r="K422" s="12" t="n"/>
      <c r="L422" s="12" t="n"/>
    </row>
    <row r="423" ht="15.5" customFormat="1" customHeight="1" s="22">
      <c r="A423" s="17">
        <f>IF(C423="","",COUNTA(($C$8:C423)))</f>
        <v/>
      </c>
      <c r="B423" s="19" t="inlineStr">
        <is>
          <t>Shower</t>
        </is>
      </c>
      <c r="C423" s="93" t="n">
        <v>3</v>
      </c>
      <c r="D423" s="55" t="inlineStr">
        <is>
          <t>EA</t>
        </is>
      </c>
      <c r="E423" s="94" t="n">
        <v>220</v>
      </c>
      <c r="F423" s="94" t="n">
        <v>750</v>
      </c>
      <c r="G423" s="94">
        <f>C423*E423</f>
        <v/>
      </c>
      <c r="H423" s="95">
        <f>C423*F423</f>
        <v/>
      </c>
      <c r="I423" s="96">
        <f>G423+H423</f>
        <v/>
      </c>
      <c r="J423" s="102" t="n"/>
      <c r="K423" s="12" t="n"/>
      <c r="L423" s="12" t="n"/>
    </row>
    <row r="424" ht="15.5" customFormat="1" customHeight="1" s="22">
      <c r="A424" s="17">
        <f>IF(C424="","",COUNTA(($C$8:C424)))</f>
        <v/>
      </c>
      <c r="B424" s="19" t="inlineStr">
        <is>
          <t>Bath Tub</t>
        </is>
      </c>
      <c r="C424" s="93" t="n">
        <v>3</v>
      </c>
      <c r="D424" s="55" t="inlineStr">
        <is>
          <t>EA</t>
        </is>
      </c>
      <c r="E424" s="94" t="n">
        <v>350</v>
      </c>
      <c r="F424" s="94" t="n">
        <v>1300</v>
      </c>
      <c r="G424" s="94">
        <f>C424*E424</f>
        <v/>
      </c>
      <c r="H424" s="95">
        <f>C424*F424</f>
        <v/>
      </c>
      <c r="I424" s="96">
        <f>G424+H424</f>
        <v/>
      </c>
      <c r="J424" s="102" t="n"/>
      <c r="K424" s="12" t="n"/>
      <c r="L424" s="12" t="n"/>
    </row>
    <row r="425" ht="15.5" customFormat="1" customHeight="1" s="22">
      <c r="A425" s="17">
        <f>IF(C425="","",COUNTA(($C$8:C425)))</f>
        <v/>
      </c>
      <c r="B425" s="19" t="inlineStr">
        <is>
          <t>Kitchen Sink</t>
        </is>
      </c>
      <c r="C425" s="93" t="n">
        <v>1</v>
      </c>
      <c r="D425" s="55" t="inlineStr">
        <is>
          <t>EA</t>
        </is>
      </c>
      <c r="E425" s="94" t="n">
        <v>250</v>
      </c>
      <c r="F425" s="94" t="n">
        <v>650</v>
      </c>
      <c r="G425" s="94">
        <f>C425*E425</f>
        <v/>
      </c>
      <c r="H425" s="95">
        <f>C425*F425</f>
        <v/>
      </c>
      <c r="I425" s="96">
        <f>G425+H425</f>
        <v/>
      </c>
      <c r="J425" s="102" t="n"/>
      <c r="K425" s="12" t="n"/>
      <c r="L425" s="12" t="n"/>
    </row>
    <row r="426" ht="15.5" customFormat="1" customHeight="1" s="22">
      <c r="A426" s="17">
        <f>IF(C426="","",COUNTA(($C$8:C426)))</f>
        <v/>
      </c>
      <c r="B426" s="19" t="inlineStr">
        <is>
          <t>ADU Sink</t>
        </is>
      </c>
      <c r="C426" s="93" t="n">
        <v>1</v>
      </c>
      <c r="D426" s="55" t="inlineStr">
        <is>
          <t>EA</t>
        </is>
      </c>
      <c r="E426" s="94" t="n">
        <v>250</v>
      </c>
      <c r="F426" s="94" t="n">
        <v>650</v>
      </c>
      <c r="G426" s="94">
        <f>C426*E426</f>
        <v/>
      </c>
      <c r="H426" s="95">
        <f>C426*F426</f>
        <v/>
      </c>
      <c r="I426" s="96">
        <f>G426+H426</f>
        <v/>
      </c>
      <c r="J426" s="102" t="n"/>
      <c r="K426" s="12" t="n"/>
      <c r="L426" s="12" t="n"/>
    </row>
    <row r="427" ht="15.5" customFormat="1" customHeight="1" s="22">
      <c r="A427" s="17">
        <f>IF(C427="","",COUNTA(($C$8:C427)))</f>
        <v/>
      </c>
      <c r="B427" s="19" t="inlineStr">
        <is>
          <t>Wet Bar Sink</t>
        </is>
      </c>
      <c r="C427" s="93" t="n">
        <v>1</v>
      </c>
      <c r="D427" s="55" t="inlineStr">
        <is>
          <t>EA</t>
        </is>
      </c>
      <c r="E427" s="94" t="n">
        <v>250</v>
      </c>
      <c r="F427" s="94" t="n">
        <v>650</v>
      </c>
      <c r="G427" s="94">
        <f>C427*E427</f>
        <v/>
      </c>
      <c r="H427" s="95">
        <f>C427*F427</f>
        <v/>
      </c>
      <c r="I427" s="96">
        <f>G427+H427</f>
        <v/>
      </c>
      <c r="J427" s="102" t="n"/>
      <c r="K427" s="12" t="n"/>
      <c r="L427" s="12" t="n"/>
    </row>
    <row r="428" ht="15.5" customFormat="1" customHeight="1" s="22">
      <c r="A428" s="17">
        <f>IF(C428="","",COUNTA(($C$8:C428)))</f>
        <v/>
      </c>
      <c r="B428" s="19" t="inlineStr">
        <is>
          <t>Laundry Sink</t>
        </is>
      </c>
      <c r="C428" s="93" t="n">
        <v>1</v>
      </c>
      <c r="D428" s="55" t="inlineStr">
        <is>
          <t>EA</t>
        </is>
      </c>
      <c r="E428" s="94" t="n">
        <v>250</v>
      </c>
      <c r="F428" s="94" t="n">
        <v>650</v>
      </c>
      <c r="G428" s="94">
        <f>C428*E428</f>
        <v/>
      </c>
      <c r="H428" s="95">
        <f>C428*F428</f>
        <v/>
      </c>
      <c r="I428" s="96">
        <f>G428+H428</f>
        <v/>
      </c>
      <c r="J428" s="102" t="n"/>
      <c r="K428" s="12" t="n"/>
      <c r="L428" s="12" t="n"/>
    </row>
    <row r="429" ht="15.5" customFormat="1" customHeight="1" s="22">
      <c r="A429" s="17">
        <f>IF(C429="","",COUNTA(($C$8:C429)))</f>
        <v/>
      </c>
      <c r="B429" s="19" t="inlineStr"/>
      <c r="C429" s="93" t="n"/>
      <c r="D429" s="55" t="inlineStr"/>
      <c r="E429" s="55" t="inlineStr"/>
      <c r="F429" s="55" t="inlineStr"/>
      <c r="G429" s="55" t="inlineStr"/>
      <c r="H429" s="55" t="inlineStr"/>
      <c r="I429" s="55" t="inlineStr"/>
      <c r="J429" s="102" t="n"/>
      <c r="K429" s="12" t="n"/>
      <c r="L429" s="12" t="n"/>
    </row>
    <row r="430" ht="18.5" customFormat="1" customHeight="1" s="22">
      <c r="A430" s="17">
        <f>IF(C430="","",COUNTA(($C$8:C430)))</f>
        <v/>
      </c>
      <c r="B430" s="32" t="inlineStr">
        <is>
          <t>Pipe</t>
        </is>
      </c>
      <c r="C430" s="93" t="n"/>
      <c r="D430" s="55" t="inlineStr"/>
      <c r="E430" s="94" t="n"/>
      <c r="F430" s="94" t="n"/>
      <c r="G430" s="94" t="n"/>
      <c r="H430" s="95" t="n"/>
      <c r="I430" s="96" t="n"/>
      <c r="J430" s="102" t="n"/>
      <c r="K430" s="12" t="n"/>
      <c r="L430" s="12" t="n"/>
    </row>
    <row r="431" ht="15.5" customFormat="1" customHeight="1" s="22">
      <c r="A431" s="17">
        <f>IF(C431="","",COUNTA(($C$8:C431)))</f>
        <v/>
      </c>
      <c r="B431" s="19" t="inlineStr">
        <is>
          <t>2" Gas Pipe</t>
        </is>
      </c>
      <c r="C431" s="93" t="n">
        <v>3</v>
      </c>
      <c r="D431" s="55" t="inlineStr">
        <is>
          <t>LF</t>
        </is>
      </c>
      <c r="E431" s="94" t="n">
        <v>6</v>
      </c>
      <c r="F431" s="94" t="n">
        <v>20</v>
      </c>
      <c r="G431" s="94">
        <f>C431*E431</f>
        <v/>
      </c>
      <c r="H431" s="95">
        <f>C431*F431</f>
        <v/>
      </c>
      <c r="I431" s="96">
        <f>G431+H431</f>
        <v/>
      </c>
      <c r="J431" s="102" t="n"/>
      <c r="K431" s="12" t="n"/>
      <c r="L431" s="12" t="n"/>
    </row>
    <row r="432" ht="15.5" customFormat="1" customHeight="1" s="22">
      <c r="A432" s="17">
        <f>IF(C432="","",COUNTA(($C$8:C432)))</f>
        <v/>
      </c>
      <c r="B432" s="19" t="inlineStr">
        <is>
          <t>1-1/4" Gas Pipe</t>
        </is>
      </c>
      <c r="C432" s="93" t="n">
        <v>7</v>
      </c>
      <c r="D432" s="55" t="inlineStr">
        <is>
          <t>LF</t>
        </is>
      </c>
      <c r="E432" s="94" t="n">
        <v>6</v>
      </c>
      <c r="F432" s="94" t="n">
        <v>17</v>
      </c>
      <c r="G432" s="94">
        <f>C432*E432</f>
        <v/>
      </c>
      <c r="H432" s="95">
        <f>C432*F432</f>
        <v/>
      </c>
      <c r="I432" s="96">
        <f>G432+H432</f>
        <v/>
      </c>
      <c r="J432" s="102" t="n"/>
      <c r="K432" s="12" t="n"/>
      <c r="L432" s="12" t="n"/>
    </row>
    <row r="433" ht="15.5" customFormat="1" customHeight="1" s="22">
      <c r="A433" s="17">
        <f>IF(C433="","",COUNTA(($C$8:C433)))</f>
        <v/>
      </c>
      <c r="B433" s="19" t="inlineStr">
        <is>
          <t>3/4" Gas Pipe</t>
        </is>
      </c>
      <c r="C433" s="93" t="n">
        <v>25</v>
      </c>
      <c r="D433" s="55" t="inlineStr">
        <is>
          <t>LF</t>
        </is>
      </c>
      <c r="E433" s="94" t="n">
        <v>6</v>
      </c>
      <c r="F433" s="94" t="n">
        <v>12</v>
      </c>
      <c r="G433" s="94">
        <f>C433*E433</f>
        <v/>
      </c>
      <c r="H433" s="95">
        <f>C433*F433</f>
        <v/>
      </c>
      <c r="I433" s="96">
        <f>G433+H433</f>
        <v/>
      </c>
      <c r="J433" s="102" t="n"/>
      <c r="K433" s="12" t="n"/>
      <c r="L433" s="12" t="n"/>
    </row>
    <row r="434" ht="15.5" customFormat="1" customHeight="1" s="22">
      <c r="A434" s="17">
        <f>IF(C434="","",COUNTA(($C$8:C434)))</f>
        <v/>
      </c>
      <c r="B434" s="19" t="n"/>
      <c r="C434" s="93" t="n"/>
      <c r="D434" s="55" t="n"/>
      <c r="E434" s="94" t="n"/>
      <c r="F434" s="94" t="n"/>
      <c r="G434" s="94" t="n"/>
      <c r="H434" s="95" t="n"/>
      <c r="I434" s="96" t="n"/>
      <c r="J434" s="102" t="n"/>
      <c r="K434" s="12" t="n"/>
      <c r="L434" s="12" t="n"/>
    </row>
    <row r="435" ht="18.5" customFormat="1" customHeight="1" s="22">
      <c r="A435" s="17">
        <f>IF(C435="","",COUNTA(($C$8:C435)))</f>
        <v/>
      </c>
      <c r="B435" s="32" t="inlineStr">
        <is>
          <t>Fitting</t>
        </is>
      </c>
      <c r="C435" s="93" t="n"/>
      <c r="D435" s="55" t="n"/>
      <c r="E435" s="94" t="n"/>
      <c r="F435" s="94" t="n"/>
      <c r="G435" s="94" t="n"/>
      <c r="H435" s="95" t="n"/>
      <c r="I435" s="96" t="n"/>
      <c r="J435" s="102" t="n"/>
      <c r="K435" s="12" t="n"/>
      <c r="L435" s="12" t="n"/>
    </row>
    <row r="436" ht="15.5" customFormat="1" customHeight="1" s="22">
      <c r="A436" s="17">
        <f>IF(C436="","",COUNTA(($C$8:C436)))</f>
        <v/>
      </c>
      <c r="B436" s="19" t="inlineStr">
        <is>
          <t>90 Degree Elbow</t>
        </is>
      </c>
      <c r="C436" s="93" t="n">
        <v>1</v>
      </c>
      <c r="D436" s="55" t="inlineStr">
        <is>
          <t>EA</t>
        </is>
      </c>
      <c r="E436" s="94" t="n">
        <v>15</v>
      </c>
      <c r="F436" s="94" t="n">
        <v>20</v>
      </c>
      <c r="G436" s="94">
        <f>C436*E436</f>
        <v/>
      </c>
      <c r="H436" s="95">
        <f>C436*F436</f>
        <v/>
      </c>
      <c r="I436" s="96">
        <f>G436+H436</f>
        <v/>
      </c>
      <c r="J436" s="102" t="n"/>
      <c r="K436" s="12" t="n"/>
      <c r="L436" s="12" t="n"/>
    </row>
    <row r="437" ht="15.5" customFormat="1" customHeight="1" s="22">
      <c r="A437" s="17">
        <f>IF(C437="","",COUNTA(($C$8:C437)))</f>
        <v/>
      </c>
      <c r="B437" s="19" t="inlineStr">
        <is>
          <t>Tee</t>
        </is>
      </c>
      <c r="C437" s="93" t="n">
        <v>2</v>
      </c>
      <c r="D437" s="55" t="inlineStr">
        <is>
          <t>EA</t>
        </is>
      </c>
      <c r="E437" s="94" t="n">
        <v>15</v>
      </c>
      <c r="F437" s="94" t="n">
        <v>20</v>
      </c>
      <c r="G437" s="94">
        <f>C437*E437</f>
        <v/>
      </c>
      <c r="H437" s="95">
        <f>C437*F437</f>
        <v/>
      </c>
      <c r="I437" s="96">
        <f>G437+H437</f>
        <v/>
      </c>
      <c r="J437" s="102" t="n"/>
      <c r="K437" s="12" t="n"/>
      <c r="L437" s="12" t="n"/>
    </row>
    <row r="438" ht="15.5" customFormat="1" customHeight="1" s="22">
      <c r="A438" s="17">
        <f>IF(C438="","",COUNTA(($C$8:C438)))</f>
        <v/>
      </c>
      <c r="B438" s="19" t="n"/>
      <c r="C438" s="93" t="n"/>
      <c r="D438" s="55" t="n"/>
      <c r="E438" s="94" t="n"/>
      <c r="F438" s="94" t="n"/>
      <c r="G438" s="94" t="n"/>
      <c r="H438" s="95" t="n"/>
      <c r="I438" s="96" t="n"/>
      <c r="J438" s="102" t="n"/>
      <c r="K438" s="12" t="n"/>
      <c r="L438" s="12" t="n"/>
    </row>
    <row r="439" ht="18.5" customFormat="1" customHeight="1" s="22">
      <c r="A439" s="17">
        <f>IF(C439="","",COUNTA(($C$8:C439)))</f>
        <v/>
      </c>
      <c r="B439" s="32" t="inlineStr">
        <is>
          <t>Water Heater</t>
        </is>
      </c>
      <c r="C439" s="93" t="n"/>
      <c r="D439" s="55" t="n"/>
      <c r="E439" s="94" t="n"/>
      <c r="F439" s="94" t="n"/>
      <c r="G439" s="94" t="n"/>
      <c r="H439" s="95" t="n"/>
      <c r="I439" s="96" t="n"/>
      <c r="J439" s="102" t="n"/>
      <c r="K439" s="12" t="n"/>
      <c r="L439" s="12" t="n"/>
    </row>
    <row r="440" ht="15.5" customFormat="1" customHeight="1" s="22">
      <c r="A440" s="17">
        <f>IF(C440="","",COUNTA(($C$8:C440)))</f>
        <v/>
      </c>
      <c r="B440" s="19" t="inlineStr">
        <is>
          <t>80 Gal HPWH W/First Hour Rating Of 75 Gallons</t>
        </is>
      </c>
      <c r="C440" s="93" t="n">
        <v>1</v>
      </c>
      <c r="D440" s="55" t="inlineStr">
        <is>
          <t>EA</t>
        </is>
      </c>
      <c r="E440" s="94" t="n">
        <v>550</v>
      </c>
      <c r="F440" s="94" t="n">
        <v>2830</v>
      </c>
      <c r="G440" s="94">
        <f>C440*E440</f>
        <v/>
      </c>
      <c r="H440" s="95">
        <f>C440*F440</f>
        <v/>
      </c>
      <c r="I440" s="96">
        <f>G440+H440</f>
        <v/>
      </c>
      <c r="J440" s="102" t="n"/>
      <c r="K440" s="12" t="n"/>
      <c r="L440" s="12" t="n"/>
    </row>
    <row r="441" ht="15.5" customFormat="1" customHeight="1" s="22">
      <c r="A441" s="17">
        <f>IF(C441="","",COUNTA(($C$8:C441)))</f>
        <v/>
      </c>
      <c r="B441" s="19" t="n"/>
      <c r="C441" s="93" t="n"/>
      <c r="D441" s="55" t="n"/>
      <c r="E441" s="94" t="n"/>
      <c r="F441" s="94" t="n"/>
      <c r="G441" s="94" t="n"/>
      <c r="H441" s="95" t="n"/>
      <c r="I441" s="96" t="n"/>
      <c r="J441" s="102" t="n"/>
      <c r="K441" s="12" t="n"/>
      <c r="L441" s="12" t="n"/>
    </row>
    <row r="442" ht="18.5" customFormat="1" customHeight="1" s="22">
      <c r="A442" s="17">
        <f>IF(C442="","",COUNTA(($C$8:C442)))</f>
        <v/>
      </c>
      <c r="B442" s="32" t="inlineStr">
        <is>
          <t>Plumbing Equipment</t>
        </is>
      </c>
      <c r="C442" s="93" t="n"/>
      <c r="D442" s="55" t="n"/>
      <c r="E442" s="94" t="n"/>
      <c r="F442" s="94" t="n"/>
      <c r="G442" s="94" t="n"/>
      <c r="H442" s="95" t="n"/>
      <c r="I442" s="96" t="n"/>
      <c r="J442" s="102" t="n"/>
      <c r="K442" s="12" t="n"/>
      <c r="L442" s="12" t="n"/>
    </row>
    <row r="443" ht="15.5" customFormat="1" customHeight="1" s="22">
      <c r="A443" s="17">
        <f>IF(C443="","",COUNTA(($C$8:C443)))</f>
        <v/>
      </c>
      <c r="B443" s="19" t="inlineStr">
        <is>
          <t>Hosebibb</t>
        </is>
      </c>
      <c r="C443" s="93" t="n">
        <v>1</v>
      </c>
      <c r="D443" s="55" t="inlineStr">
        <is>
          <t>EA</t>
        </is>
      </c>
      <c r="E443" s="94" t="n">
        <v>70</v>
      </c>
      <c r="F443" s="94" t="n">
        <v>150</v>
      </c>
      <c r="G443" s="94">
        <f>C443*E443</f>
        <v/>
      </c>
      <c r="H443" s="95">
        <f>C443*F443</f>
        <v/>
      </c>
      <c r="I443" s="96">
        <f>G443+H443</f>
        <v/>
      </c>
      <c r="J443" s="102" t="n"/>
      <c r="K443" s="12" t="n"/>
      <c r="L443" s="12" t="n"/>
    </row>
    <row r="444" ht="15.5" customFormat="1" customHeight="1" s="22">
      <c r="A444" s="17">
        <f>IF(C444="","",COUNTA(($C$8:C444)))</f>
        <v/>
      </c>
      <c r="B444" s="19" t="inlineStr">
        <is>
          <t>Gas Meter</t>
        </is>
      </c>
      <c r="C444" s="93" t="n">
        <v>1</v>
      </c>
      <c r="D444" s="55" t="inlineStr">
        <is>
          <t>EA</t>
        </is>
      </c>
      <c r="E444" s="94" t="n">
        <v>200</v>
      </c>
      <c r="F444" s="94" t="n">
        <v>550</v>
      </c>
      <c r="G444" s="94">
        <f>C444*E444</f>
        <v/>
      </c>
      <c r="H444" s="95">
        <f>C444*F444</f>
        <v/>
      </c>
      <c r="I444" s="96">
        <f>G444+H444</f>
        <v/>
      </c>
      <c r="J444" s="102" t="n"/>
      <c r="K444" s="12" t="n"/>
      <c r="L444" s="12" t="n"/>
    </row>
    <row r="445" ht="15.5" customFormat="1" customHeight="1" s="22">
      <c r="A445" s="17">
        <f>IF(C445="","",COUNTA(($C$8:C445)))</f>
        <v/>
      </c>
      <c r="B445" s="19" t="n"/>
      <c r="C445" s="93" t="n"/>
      <c r="D445" s="55" t="n"/>
      <c r="E445" s="94" t="n"/>
      <c r="F445" s="94" t="n"/>
      <c r="G445" s="94" t="n"/>
      <c r="H445" s="95" t="n"/>
      <c r="I445" s="96" t="n"/>
      <c r="J445" s="102" t="n"/>
      <c r="K445" s="12" t="n"/>
      <c r="L445" s="12" t="n"/>
    </row>
    <row r="446" ht="18.75" customHeight="1">
      <c r="A446" s="17">
        <f>IF(C446="","",COUNTA(($C$8:C459)))</f>
        <v/>
      </c>
      <c r="B446" s="20" t="inlineStr">
        <is>
          <t>Subtotal( Plumbing)</t>
        </is>
      </c>
      <c r="C446" s="93" t="n"/>
      <c r="D446" s="35" t="n"/>
      <c r="E446" s="35" t="n"/>
      <c r="F446" s="35" t="n"/>
      <c r="G446" s="35" t="n"/>
      <c r="H446" s="99" t="n"/>
      <c r="I446" s="100" t="n"/>
      <c r="J446" s="101">
        <f>SUM(I421:I446)</f>
        <v/>
      </c>
      <c r="K446" s="12" t="n"/>
      <c r="L446" s="12" t="n"/>
    </row>
    <row r="447" ht="35.15" customHeight="1">
      <c r="A447" s="17">
        <f>IF(C447="","",COUNTA(($C$8:C447)))</f>
        <v/>
      </c>
      <c r="B447" s="30" t="inlineStr">
        <is>
          <t>Division 23 — HVAC</t>
        </is>
      </c>
      <c r="C447" s="66" t="n"/>
      <c r="D447" s="91" t="n"/>
      <c r="E447" s="91" t="n"/>
      <c r="F447" s="91" t="n"/>
      <c r="G447" s="91" t="n"/>
      <c r="H447" s="91" t="n"/>
      <c r="I447" s="91" t="n"/>
      <c r="J447" s="92" t="n"/>
      <c r="K447" s="12" t="n"/>
      <c r="L447" s="12" t="n"/>
    </row>
    <row r="448" ht="18.5" customFormat="1" customHeight="1" s="22">
      <c r="A448" s="17">
        <f>IF(C448="","",COUNTA(($C$8:C448)))</f>
        <v/>
      </c>
      <c r="B448" s="32" t="inlineStr">
        <is>
          <t>Register</t>
        </is>
      </c>
      <c r="C448" s="93" t="n"/>
      <c r="D448" s="55" t="n"/>
      <c r="E448" s="94" t="n"/>
      <c r="F448" s="94" t="n"/>
      <c r="G448" s="94" t="n"/>
      <c r="H448" s="95" t="n"/>
      <c r="I448" s="96" t="n"/>
      <c r="J448" s="102" t="n"/>
      <c r="K448" s="12" t="n"/>
      <c r="L448" s="12" t="n"/>
    </row>
    <row r="449" ht="15.5" customFormat="1" customHeight="1" s="22">
      <c r="A449" s="17">
        <f>IF(C449="","",COUNTA(($C$8:C449)))</f>
        <v/>
      </c>
      <c r="B449" s="19" t="inlineStr">
        <is>
          <t>Ceiling Register</t>
        </is>
      </c>
      <c r="C449" s="93" t="n">
        <v>8</v>
      </c>
      <c r="D449" s="55" t="inlineStr">
        <is>
          <t>EA</t>
        </is>
      </c>
      <c r="E449" s="94" t="n">
        <v>120</v>
      </c>
      <c r="F449" s="94" t="n">
        <v>450</v>
      </c>
      <c r="G449" s="94">
        <f>C449*E449</f>
        <v/>
      </c>
      <c r="H449" s="95">
        <f>C449*F449</f>
        <v/>
      </c>
      <c r="I449" s="96">
        <f>G449+H449</f>
        <v/>
      </c>
      <c r="J449" s="102" t="n"/>
      <c r="K449" s="12" t="n"/>
      <c r="L449" s="12" t="n"/>
    </row>
    <row r="450" ht="15.5" customFormat="1" customHeight="1" s="22">
      <c r="A450" s="17">
        <f>IF(C450="","",COUNTA(($C$8:C450)))</f>
        <v/>
      </c>
      <c r="B450" s="19" t="n"/>
      <c r="C450" s="93" t="n"/>
      <c r="D450" s="55" t="n"/>
      <c r="E450" s="94" t="n"/>
      <c r="F450" s="94" t="n"/>
      <c r="G450" s="94" t="n"/>
      <c r="H450" s="95" t="n"/>
      <c r="I450" s="96" t="n"/>
      <c r="J450" s="102" t="n"/>
      <c r="K450" s="12" t="n"/>
      <c r="L450" s="12" t="n"/>
    </row>
    <row r="451" ht="18.5" customFormat="1" customHeight="1" s="22">
      <c r="A451" s="17">
        <f>IF(C451="","",COUNTA(($C$8:C451)))</f>
        <v/>
      </c>
      <c r="B451" s="32" t="inlineStr">
        <is>
          <t>Heat Pump</t>
        </is>
      </c>
      <c r="C451" s="93" t="n"/>
      <c r="D451" s="55" t="inlineStr"/>
      <c r="E451" s="94" t="n"/>
      <c r="F451" s="94" t="n"/>
      <c r="G451" s="94" t="n"/>
      <c r="H451" s="95" t="n"/>
      <c r="I451" s="96" t="n"/>
      <c r="J451" s="102" t="n"/>
      <c r="K451" s="12" t="n"/>
      <c r="L451" s="12" t="n"/>
    </row>
    <row r="452" ht="15.5" customFormat="1" customHeight="1" s="22">
      <c r="A452" s="17">
        <f>IF(C452="","",COUNTA(($C$8:C452)))</f>
        <v/>
      </c>
      <c r="B452" s="19" t="inlineStr">
        <is>
          <t>Dual-Zone Heatpump W/Seperate Thermostat For ADU</t>
        </is>
      </c>
      <c r="C452" s="93" t="n">
        <v>1</v>
      </c>
      <c r="D452" s="55" t="inlineStr">
        <is>
          <t>EA</t>
        </is>
      </c>
      <c r="E452" s="94" t="n">
        <v>90</v>
      </c>
      <c r="F452" s="94" t="n">
        <v>150</v>
      </c>
      <c r="G452" s="94">
        <f>C452*E452</f>
        <v/>
      </c>
      <c r="H452" s="95">
        <f>C452*F452</f>
        <v/>
      </c>
      <c r="I452" s="96">
        <f>G452+H452</f>
        <v/>
      </c>
      <c r="J452" s="102" t="n"/>
      <c r="K452" s="12" t="n"/>
      <c r="L452" s="12" t="n"/>
    </row>
    <row r="453" ht="15.5" customFormat="1" customHeight="1" s="22">
      <c r="A453" s="17">
        <f>IF(C453="","",COUNTA(($C$8:C453)))</f>
        <v/>
      </c>
      <c r="B453" s="19" t="inlineStr">
        <is>
          <t>Heat Pump</t>
        </is>
      </c>
      <c r="C453" s="93" t="n">
        <v>3</v>
      </c>
      <c r="D453" s="55" t="inlineStr">
        <is>
          <t>EA</t>
        </is>
      </c>
      <c r="E453" s="94" t="n">
        <v>250</v>
      </c>
      <c r="F453" s="94" t="n">
        <v>1250</v>
      </c>
      <c r="G453" s="94">
        <f>C453*E453</f>
        <v/>
      </c>
      <c r="H453" s="95">
        <f>C453*F453</f>
        <v/>
      </c>
      <c r="I453" s="96">
        <f>G453+H453</f>
        <v/>
      </c>
      <c r="J453" s="102" t="n"/>
      <c r="K453" s="12" t="n"/>
      <c r="L453" s="12" t="n"/>
    </row>
    <row r="454" ht="15.5" customFormat="1" customHeight="1" s="22">
      <c r="A454" s="17">
        <f>IF(C454="","",COUNTA(($C$8:C454)))</f>
        <v/>
      </c>
      <c r="B454" s="19" t="n"/>
      <c r="C454" s="93" t="n"/>
      <c r="D454" s="55" t="n"/>
      <c r="E454" s="94" t="n"/>
      <c r="F454" s="94" t="n"/>
      <c r="G454" s="94" t="n"/>
      <c r="H454" s="95" t="n"/>
      <c r="I454" s="96" t="n"/>
      <c r="J454" s="102" t="n"/>
      <c r="K454" s="12" t="n"/>
      <c r="L454" s="12" t="n"/>
    </row>
    <row r="455" ht="18.5" customFormat="1" customHeight="1" s="22">
      <c r="A455" s="17">
        <f>IF(C455="","",COUNTA(($C$8:C455)))</f>
        <v/>
      </c>
      <c r="B455" s="32" t="inlineStr">
        <is>
          <t>HVAC</t>
        </is>
      </c>
      <c r="C455" s="93" t="n"/>
      <c r="D455" s="55" t="n"/>
      <c r="E455" s="94" t="n"/>
      <c r="F455" s="94" t="n"/>
      <c r="G455" s="94" t="n"/>
      <c r="H455" s="95" t="n"/>
      <c r="I455" s="96" t="n"/>
      <c r="J455" s="102" t="n"/>
      <c r="K455" s="12" t="n"/>
      <c r="L455" s="12" t="n"/>
    </row>
    <row r="456" ht="15.5" customFormat="1" customHeight="1" s="22">
      <c r="A456" s="17">
        <f>IF(C456="","",COUNTA(($C$8:C456)))</f>
        <v/>
      </c>
      <c r="B456" s="19" t="inlineStr">
        <is>
          <t>Strip Vent</t>
        </is>
      </c>
      <c r="C456" s="93" t="n">
        <v>21</v>
      </c>
      <c r="D456" s="55" t="inlineStr">
        <is>
          <t>LF</t>
        </is>
      </c>
      <c r="E456" s="94" t="n">
        <v>10</v>
      </c>
      <c r="F456" s="94" t="n">
        <v>35</v>
      </c>
      <c r="G456" s="94">
        <f>C456*E456</f>
        <v/>
      </c>
      <c r="H456" s="95">
        <f>C456*F456</f>
        <v/>
      </c>
      <c r="I456" s="96">
        <f>G456+H456</f>
        <v/>
      </c>
      <c r="J456" s="102" t="n"/>
      <c r="K456" s="12" t="n"/>
      <c r="L456" s="12" t="n"/>
    </row>
    <row r="457" ht="15.5" customFormat="1" customHeight="1" s="22">
      <c r="A457" s="17">
        <f>IF(C457="","",COUNTA(($C$8:C457)))</f>
        <v/>
      </c>
      <c r="B457" s="19" t="inlineStr">
        <is>
          <t>Natural Gas</t>
        </is>
      </c>
      <c r="C457" s="93" t="n">
        <v>3</v>
      </c>
      <c r="D457" s="55" t="inlineStr">
        <is>
          <t>EA</t>
        </is>
      </c>
      <c r="E457" s="94" t="n">
        <v>250</v>
      </c>
      <c r="F457" s="94" t="n">
        <v>650</v>
      </c>
      <c r="G457" s="94">
        <f>C457*E457</f>
        <v/>
      </c>
      <c r="H457" s="95">
        <f>C457*F457</f>
        <v/>
      </c>
      <c r="I457" s="96">
        <f>G457+H457</f>
        <v/>
      </c>
      <c r="J457" s="102" t="n"/>
      <c r="K457" s="12" t="n"/>
      <c r="L457" s="12" t="n"/>
    </row>
    <row r="458" ht="15.5" customFormat="1" customHeight="1" s="22">
      <c r="A458" s="17">
        <f>IF(C458="","",COUNTA(($C$8:C458)))</f>
        <v/>
      </c>
      <c r="B458" s="19" t="n"/>
      <c r="C458" s="93" t="n"/>
      <c r="D458" s="55" t="n"/>
      <c r="E458" s="94" t="n"/>
      <c r="F458" s="94" t="n"/>
      <c r="G458" s="94" t="n"/>
      <c r="H458" s="95" t="n"/>
      <c r="I458" s="96" t="n"/>
      <c r="J458" s="102" t="n"/>
      <c r="K458" s="12" t="n"/>
      <c r="L458" s="12" t="n"/>
    </row>
    <row r="459" ht="18.75" customHeight="1">
      <c r="A459" s="17">
        <f>IF(C459="","",COUNTA(($C$8:C459)))</f>
        <v/>
      </c>
      <c r="B459" s="20" t="inlineStr">
        <is>
          <t>Subtotal(Hvac)</t>
        </is>
      </c>
      <c r="C459" s="93" t="n"/>
      <c r="D459" s="35" t="n"/>
      <c r="E459" s="35" t="n"/>
      <c r="F459" s="35" t="n"/>
      <c r="G459" s="35" t="n"/>
      <c r="H459" s="99" t="n"/>
      <c r="I459" s="100" t="n"/>
      <c r="J459" s="101">
        <f>SUM(I448:I458)</f>
        <v/>
      </c>
      <c r="K459" s="12" t="n"/>
      <c r="L459" s="12" t="n"/>
    </row>
    <row r="460" ht="35.15" customHeight="1">
      <c r="A460" s="17">
        <f>IF(C460="","",COUNTA(($C$8:C460)))</f>
        <v/>
      </c>
      <c r="B460" s="30" t="inlineStr">
        <is>
          <t>Division 26 — Electrical</t>
        </is>
      </c>
      <c r="C460" s="66" t="n"/>
      <c r="D460" s="91" t="n"/>
      <c r="E460" s="91" t="n"/>
      <c r="F460" s="91" t="n"/>
      <c r="G460" s="91" t="n"/>
      <c r="H460" s="91" t="n"/>
      <c r="I460" s="91" t="n"/>
      <c r="J460" s="92" t="n"/>
      <c r="K460" s="12" t="n"/>
      <c r="L460" s="12" t="n"/>
    </row>
    <row r="461" ht="18.5" customFormat="1" customHeight="1" s="22">
      <c r="A461" s="17">
        <f>IF(C461="","",COUNTA(($C$8:C461)))</f>
        <v/>
      </c>
      <c r="B461" s="32" t="inlineStr">
        <is>
          <t>Lighting</t>
        </is>
      </c>
      <c r="C461" s="93" t="n"/>
      <c r="D461" s="55" t="n"/>
      <c r="E461" s="94" t="n"/>
      <c r="F461" s="94" t="n"/>
      <c r="G461" s="94" t="n"/>
      <c r="H461" s="95" t="n"/>
      <c r="I461" s="96" t="n"/>
      <c r="J461" s="102" t="n"/>
      <c r="K461" s="12" t="n"/>
      <c r="L461" s="12" t="n"/>
    </row>
    <row r="462" ht="15.5" customFormat="1" customHeight="1" s="22">
      <c r="A462" s="17">
        <f>IF(C462="","",COUNTA(($C$8:C462)))</f>
        <v/>
      </c>
      <c r="B462" s="19" t="inlineStr">
        <is>
          <t>Recessed Led Fixture - By Halo Or Approved EQ.SSlope Adapted As Req'd</t>
        </is>
      </c>
      <c r="C462" s="93" t="n">
        <v>95</v>
      </c>
      <c r="D462" s="55" t="inlineStr">
        <is>
          <t>EA</t>
        </is>
      </c>
      <c r="E462" s="94" t="n">
        <v>50</v>
      </c>
      <c r="F462" s="94" t="n">
        <v>240</v>
      </c>
      <c r="G462" s="94">
        <f>C462*E462</f>
        <v/>
      </c>
      <c r="H462" s="95">
        <f>C462*F462</f>
        <v/>
      </c>
      <c r="I462" s="96">
        <f>G462+H462</f>
        <v/>
      </c>
      <c r="J462" s="102" t="n"/>
      <c r="K462" s="12" t="n"/>
      <c r="L462" s="12" t="n"/>
    </row>
    <row r="463" ht="15.5" customFormat="1" customHeight="1" s="22">
      <c r="A463" s="17">
        <f>IF(C463="","",COUNTA(($C$8:C463)))</f>
        <v/>
      </c>
      <c r="B463" s="19" t="inlineStr">
        <is>
          <t>Recessed Fixture - Rated For Damp Location</t>
        </is>
      </c>
      <c r="C463" s="93" t="n">
        <v>9</v>
      </c>
      <c r="D463" s="55" t="inlineStr">
        <is>
          <t>EA</t>
        </is>
      </c>
      <c r="E463" s="94" t="n">
        <v>50</v>
      </c>
      <c r="F463" s="94" t="n">
        <v>240</v>
      </c>
      <c r="G463" s="94">
        <f>C463*E463</f>
        <v/>
      </c>
      <c r="H463" s="95">
        <f>C463*F463</f>
        <v/>
      </c>
      <c r="I463" s="96">
        <f>G463+H463</f>
        <v/>
      </c>
      <c r="J463" s="102" t="n"/>
      <c r="K463" s="12" t="n"/>
      <c r="L463" s="12" t="n"/>
    </row>
    <row r="464" ht="15.5" customFormat="1" customHeight="1" s="22">
      <c r="A464" s="17">
        <f>IF(C464="","",COUNTA(($C$8:C464)))</f>
        <v/>
      </c>
      <c r="B464" s="19" t="inlineStr">
        <is>
          <t>Surface-Mount Fixture (Wall) - Waterproof @ Exterior</t>
        </is>
      </c>
      <c r="C464" s="93" t="n">
        <v>15</v>
      </c>
      <c r="D464" s="55" t="inlineStr">
        <is>
          <t>EA</t>
        </is>
      </c>
      <c r="E464" s="94" t="n">
        <v>50</v>
      </c>
      <c r="F464" s="94" t="n">
        <v>240</v>
      </c>
      <c r="G464" s="94">
        <f>C464*E464</f>
        <v/>
      </c>
      <c r="H464" s="95">
        <f>C464*F464</f>
        <v/>
      </c>
      <c r="I464" s="96">
        <f>G464+H464</f>
        <v/>
      </c>
      <c r="J464" s="102" t="n"/>
      <c r="K464" s="12" t="n"/>
      <c r="L464" s="12" t="n"/>
    </row>
    <row r="465" ht="15.5" customFormat="1" customHeight="1" s="22">
      <c r="A465" s="17">
        <f>IF(C465="","",COUNTA(($C$8:C465)))</f>
        <v/>
      </c>
      <c r="B465" s="19" t="inlineStr">
        <is>
          <t>Pendant Fixture</t>
        </is>
      </c>
      <c r="C465" s="93" t="n">
        <v>6</v>
      </c>
      <c r="D465" s="55" t="inlineStr">
        <is>
          <t>EA</t>
        </is>
      </c>
      <c r="E465" s="94" t="n">
        <v>50</v>
      </c>
      <c r="F465" s="94" t="n">
        <v>220</v>
      </c>
      <c r="G465" s="94">
        <f>C465*E465</f>
        <v/>
      </c>
      <c r="H465" s="95">
        <f>C465*F465</f>
        <v/>
      </c>
      <c r="I465" s="96">
        <f>G465+H465</f>
        <v/>
      </c>
      <c r="J465" s="102" t="n"/>
      <c r="K465" s="12" t="n"/>
      <c r="L465" s="12" t="n"/>
    </row>
    <row r="466" ht="31" customFormat="1" customHeight="1" s="22">
      <c r="A466" s="17">
        <f>IF(C466="","",COUNTA(($C$8:C466)))</f>
        <v/>
      </c>
      <c r="B466" s="19" t="inlineStr">
        <is>
          <t>Exhaust Fan To Be Switched Seperately From Lighting System W/Exception Of Fan/Light Combo Unit) CEC 150(K) 7(B) - Panasonic 'Whisper Ceiling' Or Approved EQ.</t>
        </is>
      </c>
      <c r="C466" s="93" t="n">
        <v>7</v>
      </c>
      <c r="D466" s="55" t="inlineStr">
        <is>
          <t>EA</t>
        </is>
      </c>
      <c r="E466" s="94" t="n">
        <v>70</v>
      </c>
      <c r="F466" s="94" t="n">
        <v>280</v>
      </c>
      <c r="G466" s="94">
        <f>C466*E466</f>
        <v/>
      </c>
      <c r="H466" s="95">
        <f>C466*F466</f>
        <v/>
      </c>
      <c r="I466" s="96">
        <f>G466+H466</f>
        <v/>
      </c>
      <c r="J466" s="102" t="n"/>
      <c r="K466" s="12" t="n"/>
      <c r="L466" s="12" t="n"/>
    </row>
    <row r="467" ht="15.5" customFormat="1" customHeight="1" s="22">
      <c r="A467" s="17">
        <f>IF(C467="","",COUNTA(($C$8:C467)))</f>
        <v/>
      </c>
      <c r="B467" s="19" t="inlineStr">
        <is>
          <t>Wall Sconce - "Halo" H2572P Quarter Sphere W/13W Lamp</t>
        </is>
      </c>
      <c r="C467" s="93" t="n">
        <v>7</v>
      </c>
      <c r="D467" s="55" t="inlineStr">
        <is>
          <t>EA</t>
        </is>
      </c>
      <c r="E467" s="94" t="n">
        <v>50</v>
      </c>
      <c r="F467" s="94" t="n">
        <v>260</v>
      </c>
      <c r="G467" s="94">
        <f>C467*E467</f>
        <v/>
      </c>
      <c r="H467" s="95">
        <f>C467*F467</f>
        <v/>
      </c>
      <c r="I467" s="96">
        <f>G467+H467</f>
        <v/>
      </c>
      <c r="J467" s="102" t="n"/>
      <c r="K467" s="12" t="n"/>
      <c r="L467" s="12" t="n"/>
    </row>
    <row r="468" ht="15.5" customFormat="1" customHeight="1" s="22">
      <c r="A468" s="17">
        <f>IF(C468="","",COUNTA(($C$8:C468)))</f>
        <v/>
      </c>
      <c r="B468" s="19" t="inlineStr">
        <is>
          <t xml:space="preserve">4' LED Fixture </t>
        </is>
      </c>
      <c r="C468" s="93" t="n">
        <v>4</v>
      </c>
      <c r="D468" s="55" t="inlineStr">
        <is>
          <t>EA</t>
        </is>
      </c>
      <c r="E468" s="94" t="n">
        <v>90</v>
      </c>
      <c r="F468" s="94" t="n">
        <v>350</v>
      </c>
      <c r="G468" s="94">
        <f>C468*E468</f>
        <v/>
      </c>
      <c r="H468" s="95">
        <f>C468*F468</f>
        <v/>
      </c>
      <c r="I468" s="96">
        <f>G468+H468</f>
        <v/>
      </c>
      <c r="J468" s="102" t="n"/>
      <c r="K468" s="12" t="n"/>
      <c r="L468" s="12" t="n"/>
    </row>
    <row r="469" ht="15.5" customFormat="1" customHeight="1" s="22">
      <c r="A469" s="17">
        <f>IF(C469="","",COUNTA(($C$8:C469)))</f>
        <v/>
      </c>
      <c r="B469" s="19" t="inlineStr">
        <is>
          <t>Led Strip Light</t>
        </is>
      </c>
      <c r="C469" s="93" t="n">
        <v>52</v>
      </c>
      <c r="D469" s="55" t="inlineStr">
        <is>
          <t>LF</t>
        </is>
      </c>
      <c r="E469" s="94" t="n">
        <v>15</v>
      </c>
      <c r="F469" s="94" t="n">
        <v>35</v>
      </c>
      <c r="G469" s="94">
        <f>C469*E469</f>
        <v/>
      </c>
      <c r="H469" s="95">
        <f>C469*F469</f>
        <v/>
      </c>
      <c r="I469" s="96">
        <f>G469+H469</f>
        <v/>
      </c>
      <c r="J469" s="102" t="n"/>
      <c r="K469" s="12" t="n"/>
      <c r="L469" s="12" t="n"/>
    </row>
    <row r="470" ht="15.5" customFormat="1" customHeight="1" s="22">
      <c r="A470" s="17">
        <f>IF(C470="","",COUNTA(($C$8:C470)))</f>
        <v/>
      </c>
      <c r="B470" s="19" t="n"/>
      <c r="C470" s="93" t="n"/>
      <c r="D470" s="55" t="n"/>
      <c r="E470" s="94" t="n"/>
      <c r="F470" s="94" t="n"/>
      <c r="G470" s="94" t="n"/>
      <c r="H470" s="95" t="n"/>
      <c r="I470" s="96" t="n"/>
      <c r="J470" s="102" t="n"/>
      <c r="K470" s="12" t="n"/>
      <c r="L470" s="12" t="n"/>
    </row>
    <row r="471" ht="18.5" customFormat="1" customHeight="1" s="22">
      <c r="A471" s="17">
        <f>IF(C471="","",COUNTA(($C$8:C471)))</f>
        <v/>
      </c>
      <c r="B471" s="32" t="inlineStr">
        <is>
          <t xml:space="preserve">Power </t>
        </is>
      </c>
      <c r="C471" s="93" t="n"/>
      <c r="D471" s="55" t="inlineStr"/>
      <c r="E471" s="94" t="n"/>
      <c r="F471" s="94" t="n"/>
      <c r="G471" s="94" t="n"/>
      <c r="H471" s="95" t="n"/>
      <c r="I471" s="96" t="n"/>
      <c r="J471" s="102" t="n"/>
      <c r="K471" s="12" t="n"/>
      <c r="L471" s="12" t="n"/>
    </row>
    <row r="472" ht="15.5" customFormat="1" customHeight="1" s="22">
      <c r="A472" s="17">
        <f>IF(C472="","",COUNTA(($C$8:C472)))</f>
        <v/>
      </c>
      <c r="B472" s="19" t="inlineStr">
        <is>
          <t>Duplex Outlet</t>
        </is>
      </c>
      <c r="C472" s="93" t="n">
        <v>59</v>
      </c>
      <c r="D472" s="55" t="inlineStr">
        <is>
          <t>EA</t>
        </is>
      </c>
      <c r="E472" s="94" t="n">
        <v>45</v>
      </c>
      <c r="F472" s="94" t="n">
        <v>90</v>
      </c>
      <c r="G472" s="94">
        <f>C472*E472</f>
        <v/>
      </c>
      <c r="H472" s="95">
        <f>C472*F472</f>
        <v/>
      </c>
      <c r="I472" s="96">
        <f>G472+H472</f>
        <v/>
      </c>
      <c r="J472" s="102" t="n"/>
      <c r="K472" s="12" t="n"/>
      <c r="L472" s="12" t="n"/>
    </row>
    <row r="473" ht="15.5" customFormat="1" customHeight="1" s="22">
      <c r="A473" s="17">
        <f>IF(C473="","",COUNTA(($C$8:C473)))</f>
        <v/>
      </c>
      <c r="B473" s="19" t="inlineStr">
        <is>
          <t>Duplex Outlet-GFI Protected</t>
        </is>
      </c>
      <c r="C473" s="93" t="n">
        <v>35</v>
      </c>
      <c r="D473" s="55" t="inlineStr">
        <is>
          <t>EA</t>
        </is>
      </c>
      <c r="E473" s="94" t="n">
        <v>45</v>
      </c>
      <c r="F473" s="94" t="n">
        <v>100</v>
      </c>
      <c r="G473" s="94">
        <f>C473*E473</f>
        <v/>
      </c>
      <c r="H473" s="95">
        <f>C473*F473</f>
        <v/>
      </c>
      <c r="I473" s="96">
        <f>G473+H473</f>
        <v/>
      </c>
      <c r="J473" s="102" t="n"/>
      <c r="K473" s="12" t="n"/>
      <c r="L473" s="12" t="n"/>
    </row>
    <row r="474" ht="15.5" customFormat="1" customHeight="1" s="22">
      <c r="A474" s="17">
        <f>IF(C474="","",COUNTA(($C$8:C474)))</f>
        <v/>
      </c>
      <c r="B474" s="19" t="inlineStr">
        <is>
          <t>Duplex Outlet-GFI Protected Weatherproof</t>
        </is>
      </c>
      <c r="C474" s="93" t="n">
        <v>9</v>
      </c>
      <c r="D474" s="55" t="inlineStr">
        <is>
          <t>EA</t>
        </is>
      </c>
      <c r="E474" s="94" t="n">
        <v>50</v>
      </c>
      <c r="F474" s="94" t="n">
        <v>110</v>
      </c>
      <c r="G474" s="94">
        <f>C474*E474</f>
        <v/>
      </c>
      <c r="H474" s="95">
        <f>C474*F474</f>
        <v/>
      </c>
      <c r="I474" s="96">
        <f>G474+H474</f>
        <v/>
      </c>
      <c r="J474" s="102" t="n"/>
      <c r="K474" s="12" t="n"/>
      <c r="L474" s="12" t="n"/>
    </row>
    <row r="475" ht="15.5" customFormat="1" customHeight="1" s="22">
      <c r="A475" s="17">
        <f>IF(C475="","",COUNTA(($C$8:C475)))</f>
        <v/>
      </c>
      <c r="B475" s="19" t="inlineStr">
        <is>
          <t>Outlet-220 Volt Circuit</t>
        </is>
      </c>
      <c r="C475" s="93" t="n">
        <v>8</v>
      </c>
      <c r="D475" s="55" t="inlineStr">
        <is>
          <t>EA</t>
        </is>
      </c>
      <c r="E475" s="94" t="n">
        <v>45</v>
      </c>
      <c r="F475" s="94" t="n">
        <v>110</v>
      </c>
      <c r="G475" s="94">
        <f>C475*E475</f>
        <v/>
      </c>
      <c r="H475" s="95">
        <f>C475*F475</f>
        <v/>
      </c>
      <c r="I475" s="96">
        <f>G475+H475</f>
        <v/>
      </c>
      <c r="J475" s="102" t="n"/>
      <c r="K475" s="12" t="n"/>
      <c r="L475" s="12" t="n"/>
    </row>
    <row r="476" ht="15.5" customFormat="1" customHeight="1" s="22">
      <c r="A476" s="17">
        <f>IF(C476="","",COUNTA(($C$8:C476)))</f>
        <v/>
      </c>
      <c r="B476" s="19" t="inlineStr">
        <is>
          <t>Outlet-220 Volt Circuit Weatherproof</t>
        </is>
      </c>
      <c r="C476" s="93" t="n">
        <v>2</v>
      </c>
      <c r="D476" s="55" t="inlineStr">
        <is>
          <t>EA</t>
        </is>
      </c>
      <c r="E476" s="94" t="n">
        <v>45</v>
      </c>
      <c r="F476" s="94" t="n">
        <v>120</v>
      </c>
      <c r="G476" s="94">
        <f>C476*E476</f>
        <v/>
      </c>
      <c r="H476" s="95">
        <f>C476*F476</f>
        <v/>
      </c>
      <c r="I476" s="96">
        <f>G476+H476</f>
        <v/>
      </c>
      <c r="J476" s="102" t="n"/>
      <c r="K476" s="12" t="n"/>
      <c r="L476" s="12" t="n"/>
    </row>
    <row r="477" ht="15.5" customFormat="1" customHeight="1" s="22">
      <c r="A477" s="17">
        <f>IF(C477="","",COUNTA(($C$8:C477)))</f>
        <v/>
      </c>
      <c r="B477" s="19" t="inlineStr">
        <is>
          <t>Provide Category 5 Telecommunications Wiring &amp; RG6 Quad Shield Coaxial Cables</t>
        </is>
      </c>
      <c r="C477" s="93" t="n">
        <v>2</v>
      </c>
      <c r="D477" s="55" t="inlineStr">
        <is>
          <t>EA</t>
        </is>
      </c>
      <c r="E477" s="94" t="n">
        <v>45</v>
      </c>
      <c r="F477" s="94" t="n">
        <v>150</v>
      </c>
      <c r="G477" s="94">
        <f>C477*E477</f>
        <v/>
      </c>
      <c r="H477" s="95">
        <f>C477*F477</f>
        <v/>
      </c>
      <c r="I477" s="96">
        <f>G477+H477</f>
        <v/>
      </c>
      <c r="J477" s="102" t="n"/>
      <c r="K477" s="12" t="n"/>
      <c r="L477" s="12" t="n"/>
    </row>
    <row r="478" ht="15.5" customFormat="1" customHeight="1" s="22">
      <c r="A478" s="17">
        <f>IF(C478="","",COUNTA(($C$8:C478)))</f>
        <v/>
      </c>
      <c r="B478" s="19" t="inlineStr">
        <is>
          <t>Doorbell Button Or Controls When Installed</t>
        </is>
      </c>
      <c r="C478" s="93" t="n">
        <v>1</v>
      </c>
      <c r="D478" s="55" t="inlineStr">
        <is>
          <t>EA</t>
        </is>
      </c>
      <c r="E478" s="94" t="n">
        <v>45</v>
      </c>
      <c r="F478" s="94" t="n">
        <v>150</v>
      </c>
      <c r="G478" s="94">
        <f>C478*E478</f>
        <v/>
      </c>
      <c r="H478" s="95">
        <f>C478*F478</f>
        <v/>
      </c>
      <c r="I478" s="96">
        <f>G478+H478</f>
        <v/>
      </c>
      <c r="J478" s="102" t="n"/>
      <c r="K478" s="12" t="n"/>
      <c r="L478" s="12" t="n"/>
    </row>
    <row r="479" ht="15.5" customFormat="1" customHeight="1" s="22">
      <c r="A479" s="17">
        <f>IF(C479="","",COUNTA(($C$8:C479)))</f>
        <v/>
      </c>
      <c r="B479" s="19" t="n"/>
      <c r="C479" s="93" t="n"/>
      <c r="D479" s="55" t="n"/>
      <c r="E479" s="94" t="n"/>
      <c r="F479" s="94" t="n"/>
      <c r="G479" s="94" t="n"/>
      <c r="H479" s="95" t="n"/>
      <c r="I479" s="96" t="n"/>
      <c r="J479" s="102" t="n"/>
      <c r="K479" s="12" t="n"/>
      <c r="L479" s="12" t="n"/>
    </row>
    <row r="480" ht="18.5" customFormat="1" customHeight="1" s="22">
      <c r="A480" s="17">
        <f>IF(C480="","",COUNTA(($C$8:C480)))</f>
        <v/>
      </c>
      <c r="B480" s="32" t="inlineStr">
        <is>
          <t>Switch &amp; Sensor</t>
        </is>
      </c>
      <c r="C480" s="93" t="n"/>
      <c r="D480" s="55" t="n"/>
      <c r="E480" s="94" t="n"/>
      <c r="F480" s="94" t="n"/>
      <c r="G480" s="94" t="n"/>
      <c r="H480" s="95" t="n"/>
      <c r="I480" s="96" t="n"/>
      <c r="J480" s="102" t="n"/>
      <c r="K480" s="12" t="n"/>
      <c r="L480" s="12" t="n"/>
    </row>
    <row r="481" ht="15.5" customFormat="1" customHeight="1" s="22">
      <c r="A481" s="17">
        <f>IF(C481="","",COUNTA(($C$8:C481)))</f>
        <v/>
      </c>
      <c r="B481" s="19" t="inlineStr">
        <is>
          <t>Wall Switch</t>
        </is>
      </c>
      <c r="C481" s="93" t="n">
        <v>29</v>
      </c>
      <c r="D481" s="55" t="inlineStr">
        <is>
          <t>EA</t>
        </is>
      </c>
      <c r="E481" s="94" t="n">
        <v>45</v>
      </c>
      <c r="F481" s="94" t="n">
        <v>80</v>
      </c>
      <c r="G481" s="94">
        <f>C481*E481</f>
        <v/>
      </c>
      <c r="H481" s="95">
        <f>C481*F481</f>
        <v/>
      </c>
      <c r="I481" s="96">
        <f>G481+H481</f>
        <v/>
      </c>
      <c r="J481" s="102" t="n"/>
      <c r="K481" s="12" t="n"/>
      <c r="L481" s="12" t="n"/>
    </row>
    <row r="482" ht="15.5" customFormat="1" customHeight="1" s="22">
      <c r="A482" s="17">
        <f>IF(C482="","",COUNTA(($C$8:C482)))</f>
        <v/>
      </c>
      <c r="B482" s="19" t="inlineStr">
        <is>
          <t>Wall Switch 3 Way</t>
        </is>
      </c>
      <c r="C482" s="93" t="n">
        <v>2</v>
      </c>
      <c r="D482" s="55" t="inlineStr">
        <is>
          <t>EA</t>
        </is>
      </c>
      <c r="E482" s="94" t="n">
        <v>45</v>
      </c>
      <c r="F482" s="94" t="n">
        <v>90</v>
      </c>
      <c r="G482" s="94">
        <f>C482*E482</f>
        <v/>
      </c>
      <c r="H482" s="95">
        <f>C482*F482</f>
        <v/>
      </c>
      <c r="I482" s="96">
        <f>G482+H482</f>
        <v/>
      </c>
      <c r="J482" s="102" t="n"/>
      <c r="K482" s="12" t="n"/>
      <c r="L482" s="12" t="n"/>
    </row>
    <row r="483" ht="15.5" customFormat="1" customHeight="1" s="22">
      <c r="A483" s="17">
        <f>IF(C483="","",COUNTA(($C$8:C483)))</f>
        <v/>
      </c>
      <c r="B483" s="19" t="inlineStr">
        <is>
          <t>Dimmer</t>
        </is>
      </c>
      <c r="C483" s="93" t="n">
        <v>15</v>
      </c>
      <c r="D483" s="55" t="inlineStr">
        <is>
          <t>EA</t>
        </is>
      </c>
      <c r="E483" s="94" t="n">
        <v>45</v>
      </c>
      <c r="F483" s="94" t="n">
        <v>90</v>
      </c>
      <c r="G483" s="94">
        <f>C483*E483</f>
        <v/>
      </c>
      <c r="H483" s="95">
        <f>C483*F483</f>
        <v/>
      </c>
      <c r="I483" s="96">
        <f>G483+H483</f>
        <v/>
      </c>
      <c r="J483" s="102" t="n"/>
      <c r="K483" s="12" t="n"/>
      <c r="L483" s="12" t="n"/>
    </row>
    <row r="484" ht="15.5" customFormat="1" customHeight="1" s="22">
      <c r="A484" s="17">
        <f>IF(C484="","",COUNTA(($C$8:C484)))</f>
        <v/>
      </c>
      <c r="B484" s="19" t="inlineStr">
        <is>
          <t>Dimmer 3 Way</t>
        </is>
      </c>
      <c r="C484" s="93" t="n">
        <v>6</v>
      </c>
      <c r="D484" s="55" t="inlineStr">
        <is>
          <t>EA</t>
        </is>
      </c>
      <c r="E484" s="94" t="n">
        <v>50</v>
      </c>
      <c r="F484" s="94" t="n">
        <v>110</v>
      </c>
      <c r="G484" s="94">
        <f>C484*E484</f>
        <v/>
      </c>
      <c r="H484" s="95">
        <f>C484*F484</f>
        <v/>
      </c>
      <c r="I484" s="96">
        <f>G484+H484</f>
        <v/>
      </c>
      <c r="J484" s="102" t="n"/>
      <c r="K484" s="12" t="n"/>
      <c r="L484" s="12" t="n"/>
    </row>
    <row r="485" ht="15.5" customFormat="1" customHeight="1" s="22">
      <c r="A485" s="17">
        <f>IF(C485="","",COUNTA(($C$8:C485)))</f>
        <v/>
      </c>
      <c r="B485" s="19" t="inlineStr">
        <is>
          <t>Photo/Motion Sensor</t>
        </is>
      </c>
      <c r="C485" s="93" t="n">
        <v>5</v>
      </c>
      <c r="D485" s="55" t="inlineStr">
        <is>
          <t>EA</t>
        </is>
      </c>
      <c r="E485" s="94" t="n">
        <v>59</v>
      </c>
      <c r="F485" s="94" t="n">
        <v>150</v>
      </c>
      <c r="G485" s="94">
        <f>C485*E485</f>
        <v/>
      </c>
      <c r="H485" s="95">
        <f>C485*F485</f>
        <v/>
      </c>
      <c r="I485" s="96">
        <f>G485+H485</f>
        <v/>
      </c>
      <c r="J485" s="102" t="n"/>
      <c r="K485" s="12" t="n"/>
      <c r="L485" s="12" t="n"/>
    </row>
    <row r="486" ht="15.5" customFormat="1" customHeight="1" s="22">
      <c r="A486" s="17">
        <f>IF(C486="","",COUNTA(($C$8:C486)))</f>
        <v/>
      </c>
      <c r="B486" s="19" t="inlineStr">
        <is>
          <t>Smoke Detector-Photoelectric Or Ionization Per CRC R314 120V Permanently Wired With Battery Back-Up</t>
        </is>
      </c>
      <c r="C486" s="93" t="n">
        <v>10</v>
      </c>
      <c r="D486" s="55" t="inlineStr">
        <is>
          <t>EA</t>
        </is>
      </c>
      <c r="E486" s="94" t="n">
        <v>50</v>
      </c>
      <c r="F486" s="94" t="n">
        <v>180</v>
      </c>
      <c r="G486" s="94">
        <f>C486*E486</f>
        <v/>
      </c>
      <c r="H486" s="95">
        <f>C486*F486</f>
        <v/>
      </c>
      <c r="I486" s="96">
        <f>G486+H486</f>
        <v/>
      </c>
      <c r="J486" s="102" t="n"/>
      <c r="K486" s="12" t="n"/>
      <c r="L486" s="12" t="n"/>
    </row>
    <row r="487" ht="15.5" customFormat="1" customHeight="1" s="22">
      <c r="A487" s="17">
        <f>IF(C487="","",COUNTA(($C$8:C487)))</f>
        <v/>
      </c>
      <c r="B487" s="19" t="n"/>
      <c r="C487" s="93" t="n"/>
      <c r="D487" s="55" t="n"/>
      <c r="E487" s="94" t="n"/>
      <c r="F487" s="94" t="n"/>
      <c r="G487" s="94" t="n"/>
      <c r="H487" s="95" t="n"/>
      <c r="I487" s="96" t="n"/>
      <c r="J487" s="102" t="n"/>
      <c r="K487" s="12" t="n"/>
      <c r="L487" s="12" t="n"/>
    </row>
    <row r="488" ht="18.5" customFormat="1" customHeight="1" s="22">
      <c r="A488" s="17">
        <f>IF(C488="","",COUNTA(($C$8:C488)))</f>
        <v/>
      </c>
      <c r="B488" s="32" t="inlineStr">
        <is>
          <t>Panel</t>
        </is>
      </c>
      <c r="C488" s="93" t="n"/>
      <c r="D488" s="55" t="inlineStr"/>
      <c r="E488" s="94" t="n"/>
      <c r="F488" s="94" t="n"/>
      <c r="G488" s="94" t="n"/>
      <c r="H488" s="95" t="n"/>
      <c r="I488" s="96" t="n"/>
      <c r="J488" s="102" t="n"/>
      <c r="K488" s="12" t="n"/>
      <c r="L488" s="12" t="n"/>
    </row>
    <row r="489" ht="15.5" customFormat="1" customHeight="1" s="22">
      <c r="A489" s="17">
        <f>IF(C489="","",COUNTA(($C$8:C489)))</f>
        <v/>
      </c>
      <c r="B489" s="19" t="inlineStr">
        <is>
          <t>200 AMP Electric Service</t>
        </is>
      </c>
      <c r="C489" s="93" t="n">
        <v>1</v>
      </c>
      <c r="D489" s="55" t="inlineStr">
        <is>
          <t>EA</t>
        </is>
      </c>
      <c r="E489" s="94" t="n">
        <v>550</v>
      </c>
      <c r="F489" s="94" t="n">
        <v>5500</v>
      </c>
      <c r="G489" s="94">
        <f>C489*E489</f>
        <v/>
      </c>
      <c r="H489" s="95">
        <f>C489*F489</f>
        <v/>
      </c>
      <c r="I489" s="96">
        <f>G489+H489</f>
        <v/>
      </c>
      <c r="J489" s="102" t="n"/>
      <c r="K489" s="12" t="n"/>
      <c r="L489" s="12" t="n"/>
    </row>
    <row r="490" ht="15.5" customFormat="1" customHeight="1" s="22">
      <c r="A490" s="17">
        <f>IF(C490="","",COUNTA(($C$8:C490)))</f>
        <v/>
      </c>
      <c r="B490" s="19" t="inlineStr"/>
      <c r="C490" s="93" t="n"/>
      <c r="D490" s="55" t="inlineStr"/>
      <c r="E490" s="94" t="n"/>
      <c r="F490" s="94" t="n"/>
      <c r="G490" s="94" t="n"/>
      <c r="H490" s="95" t="n"/>
      <c r="I490" s="96" t="n"/>
      <c r="J490" s="102" t="n"/>
      <c r="K490" s="12" t="n"/>
      <c r="L490" s="12" t="n"/>
    </row>
    <row r="491" ht="18.5" customFormat="1" customHeight="1" s="22">
      <c r="A491" s="17">
        <f>IF(C491="","",COUNTA(($C$8:C491)))</f>
        <v/>
      </c>
      <c r="B491" s="32" t="inlineStr">
        <is>
          <t>Wire</t>
        </is>
      </c>
      <c r="C491" s="93" t="n"/>
      <c r="D491" s="55" t="inlineStr"/>
      <c r="E491" s="94" t="n"/>
      <c r="F491" s="94" t="n"/>
      <c r="G491" s="94" t="n"/>
      <c r="H491" s="95" t="n"/>
      <c r="I491" s="96" t="n"/>
      <c r="J491" s="102" t="n"/>
      <c r="K491" s="12" t="n"/>
      <c r="L491" s="12" t="n"/>
    </row>
    <row r="492" ht="15.5" customFormat="1" customHeight="1" s="22">
      <c r="A492" s="17">
        <f>IF(C492="","",COUNTA(($C$8:C492)))</f>
        <v/>
      </c>
      <c r="B492" s="19" t="inlineStr">
        <is>
          <t>Wire</t>
        </is>
      </c>
      <c r="C492" s="93" t="n">
        <v>939</v>
      </c>
      <c r="D492" s="55" t="inlineStr">
        <is>
          <t>LF</t>
        </is>
      </c>
      <c r="E492" s="94" t="n">
        <v>4</v>
      </c>
      <c r="F492" s="94" t="n">
        <v>12</v>
      </c>
      <c r="G492" s="94">
        <f>C492*E492</f>
        <v/>
      </c>
      <c r="H492" s="95">
        <f>C492*F492</f>
        <v/>
      </c>
      <c r="I492" s="96">
        <f>G492+H492</f>
        <v/>
      </c>
      <c r="J492" s="102" t="n"/>
      <c r="K492" s="12" t="n"/>
      <c r="L492" s="12" t="n"/>
    </row>
    <row r="493" ht="15.5" customFormat="1" customHeight="1" s="22">
      <c r="A493" s="17">
        <f>IF(C493="","",COUNTA(($C$8:C493)))</f>
        <v/>
      </c>
      <c r="B493" s="19" t="inlineStr">
        <is>
          <t>Conduit</t>
        </is>
      </c>
      <c r="C493" s="93" t="n">
        <v>6</v>
      </c>
      <c r="D493" s="55" t="inlineStr">
        <is>
          <t>LF</t>
        </is>
      </c>
      <c r="E493" s="94" t="n">
        <v>4</v>
      </c>
      <c r="F493" s="94" t="n">
        <v>12</v>
      </c>
      <c r="G493" s="94">
        <f>C493*E493</f>
        <v/>
      </c>
      <c r="H493" s="95">
        <f>C493*F493</f>
        <v/>
      </c>
      <c r="I493" s="96">
        <f>G493+H493</f>
        <v/>
      </c>
      <c r="J493" s="102" t="n"/>
      <c r="K493" s="12" t="n"/>
      <c r="L493" s="12" t="n"/>
    </row>
    <row r="494" ht="15.5" customFormat="1" customHeight="1" s="22">
      <c r="A494" s="17">
        <f>IF(C494="","",COUNTA(($C$8:C494)))</f>
        <v/>
      </c>
      <c r="B494" s="19" t="n"/>
      <c r="C494" s="93" t="n"/>
      <c r="D494" s="55" t="n"/>
      <c r="E494" s="94" t="n"/>
      <c r="F494" s="94" t="n"/>
      <c r="G494" s="94" t="n"/>
      <c r="H494" s="95" t="n"/>
      <c r="I494" s="96" t="n"/>
      <c r="J494" s="102" t="n"/>
      <c r="K494" s="12" t="n"/>
      <c r="L494" s="12" t="n"/>
    </row>
    <row r="495" ht="18.75" customHeight="1">
      <c r="A495" s="17">
        <f>IF(C495="","",COUNTA(($C$8:C495)))</f>
        <v/>
      </c>
      <c r="B495" s="20" t="inlineStr">
        <is>
          <t>Subtotal(Electrical)</t>
        </is>
      </c>
      <c r="C495" s="93" t="n"/>
      <c r="D495" s="35" t="n"/>
      <c r="E495" s="35" t="n"/>
      <c r="F495" s="35" t="n"/>
      <c r="G495" s="35" t="n"/>
      <c r="H495" s="99" t="n"/>
      <c r="I495" s="100" t="n"/>
      <c r="J495" s="101">
        <f>SUM(I461:I495)</f>
        <v/>
      </c>
      <c r="K495" s="12" t="n"/>
      <c r="L495" s="12">
        <f>PROPER(D495)</f>
        <v/>
      </c>
    </row>
    <row r="496" ht="35.15" customHeight="1">
      <c r="A496" s="17">
        <f>IF(C496="","",COUNTA(($C$8:C496)))</f>
        <v/>
      </c>
      <c r="B496" s="30" t="inlineStr">
        <is>
          <t>Division 32 — Exterior Improvements</t>
        </is>
      </c>
      <c r="C496" s="66" t="n"/>
      <c r="D496" s="91" t="n"/>
      <c r="E496" s="91" t="n"/>
      <c r="F496" s="91" t="n"/>
      <c r="G496" s="91" t="n"/>
      <c r="H496" s="91" t="n"/>
      <c r="I496" s="91" t="n"/>
      <c r="J496" s="92" t="n"/>
      <c r="K496" s="12" t="n"/>
      <c r="L496" s="12" t="n"/>
    </row>
    <row r="497" ht="18.5" customHeight="1">
      <c r="A497" s="17">
        <f>IF(C497="","",COUNTA(($C$8:C497)))</f>
        <v/>
      </c>
      <c r="B497" s="32" t="inlineStr">
        <is>
          <t>Site Plan</t>
        </is>
      </c>
      <c r="C497" s="93" t="n"/>
      <c r="D497" s="2" t="inlineStr"/>
      <c r="E497" s="94" t="n"/>
      <c r="F497" s="94" t="n"/>
      <c r="G497" s="94" t="n"/>
      <c r="H497" s="95" t="n"/>
      <c r="I497" s="96" t="n"/>
      <c r="J497" s="97" t="n"/>
      <c r="K497" s="12" t="n"/>
      <c r="L497" s="12" t="n"/>
    </row>
    <row r="498" ht="15" customHeight="1">
      <c r="A498" s="17">
        <f>IF(C498="","",COUNTA(($C$8:C498)))</f>
        <v/>
      </c>
      <c r="B498" s="19" t="inlineStr">
        <is>
          <t>Sidewalk</t>
        </is>
      </c>
      <c r="C498" s="93" t="n">
        <v>1118</v>
      </c>
      <c r="D498" s="2" t="inlineStr">
        <is>
          <t>SF</t>
        </is>
      </c>
      <c r="E498" s="94" t="n">
        <v>3</v>
      </c>
      <c r="F498" s="94" t="n">
        <v>6.5</v>
      </c>
      <c r="G498" s="94">
        <f>C498*E498</f>
        <v/>
      </c>
      <c r="H498" s="95">
        <f>C498*F498</f>
        <v/>
      </c>
      <c r="I498" s="96">
        <f>G498+H498</f>
        <v/>
      </c>
      <c r="J498" s="97" t="n"/>
      <c r="K498" s="12" t="n"/>
      <c r="L498" s="12" t="n"/>
    </row>
    <row r="499" ht="15" customHeight="1">
      <c r="A499" s="17">
        <f>IF(C499="","",COUNTA(($C$8:C499)))</f>
        <v/>
      </c>
      <c r="B499" s="19" t="inlineStr">
        <is>
          <t>Driveway</t>
        </is>
      </c>
      <c r="C499" s="93" t="n">
        <v>176</v>
      </c>
      <c r="D499" s="2" t="inlineStr">
        <is>
          <t>SF</t>
        </is>
      </c>
      <c r="E499" s="94" t="n">
        <v>2.8</v>
      </c>
      <c r="F499" s="94" t="n">
        <v>6</v>
      </c>
      <c r="G499" s="94">
        <f>C499*E499</f>
        <v/>
      </c>
      <c r="H499" s="95">
        <f>C499*F499</f>
        <v/>
      </c>
      <c r="I499" s="96">
        <f>G499+H499</f>
        <v/>
      </c>
      <c r="J499" s="97" t="n"/>
      <c r="K499" s="12" t="n"/>
      <c r="L499" s="12" t="n"/>
    </row>
    <row r="500" ht="15" customHeight="1">
      <c r="A500" s="17">
        <f>IF(C500="","",COUNTA(($C$8:C500)))</f>
        <v/>
      </c>
      <c r="B500" s="19" t="inlineStr">
        <is>
          <t>Stone Driveway</t>
        </is>
      </c>
      <c r="C500" s="93" t="n">
        <v>311</v>
      </c>
      <c r="D500" s="2" t="inlineStr">
        <is>
          <t>SF</t>
        </is>
      </c>
      <c r="E500" s="94" t="n">
        <v>3</v>
      </c>
      <c r="F500" s="94" t="n">
        <v>6.5</v>
      </c>
      <c r="G500" s="94">
        <f>C500*E500</f>
        <v/>
      </c>
      <c r="H500" s="95">
        <f>C500*F500</f>
        <v/>
      </c>
      <c r="I500" s="96">
        <f>G500+H500</f>
        <v/>
      </c>
      <c r="J500" s="97" t="n"/>
      <c r="K500" s="12" t="n"/>
      <c r="L500" s="12" t="n"/>
    </row>
    <row r="501" ht="15" customHeight="1">
      <c r="A501" s="17">
        <f>IF(C501="","",COUNTA(($C$8:C501)))</f>
        <v/>
      </c>
      <c r="B501" s="19" t="inlineStr">
        <is>
          <t>Tree Protection Fencing</t>
        </is>
      </c>
      <c r="C501" s="93" t="n">
        <v>57</v>
      </c>
      <c r="D501" s="2" t="inlineStr">
        <is>
          <t>LF</t>
        </is>
      </c>
      <c r="E501" s="94" t="n">
        <v>5</v>
      </c>
      <c r="F501" s="94" t="n">
        <v>8.5</v>
      </c>
      <c r="G501" s="94">
        <f>C501*E501</f>
        <v/>
      </c>
      <c r="H501" s="95">
        <f>C501*F501</f>
        <v/>
      </c>
      <c r="I501" s="96">
        <f>G501+H501</f>
        <v/>
      </c>
      <c r="J501" s="97" t="n"/>
      <c r="K501" s="12" t="n"/>
      <c r="L501" s="12" t="n"/>
    </row>
    <row r="502" ht="15" customHeight="1">
      <c r="A502" s="17">
        <f>IF(C502="","",COUNTA(($C$8:C502)))</f>
        <v/>
      </c>
      <c r="B502" s="19" t="n"/>
      <c r="C502" s="93" t="n"/>
      <c r="D502" s="2" t="n"/>
      <c r="E502" s="94" t="n"/>
      <c r="F502" s="94" t="n"/>
      <c r="G502" s="94" t="n"/>
      <c r="H502" s="95" t="n"/>
      <c r="I502" s="96" t="n"/>
      <c r="J502" s="97" t="n"/>
      <c r="K502" s="12" t="n"/>
      <c r="L502" s="12" t="n"/>
    </row>
    <row r="503" ht="18.5" customHeight="1">
      <c r="A503" s="17">
        <f>IF(C503="","",COUNTA(($C$8:C503)))</f>
        <v/>
      </c>
      <c r="B503" s="32" t="inlineStr">
        <is>
          <t>Utility</t>
        </is>
      </c>
      <c r="C503" s="93" t="n"/>
      <c r="D503" s="2" t="n"/>
      <c r="E503" s="94" t="n"/>
      <c r="F503" s="94" t="n"/>
      <c r="G503" s="94" t="n"/>
      <c r="H503" s="95" t="n"/>
      <c r="I503" s="96" t="n"/>
      <c r="J503" s="97" t="n"/>
      <c r="K503" s="12" t="n"/>
      <c r="L503" s="12" t="n"/>
    </row>
    <row r="504" ht="15" customHeight="1">
      <c r="A504" s="17">
        <f>IF(C504="","",COUNTA(($C$8:C504)))</f>
        <v/>
      </c>
      <c r="B504" s="19" t="inlineStr">
        <is>
          <t>4" Sanitary Sewer Pipe</t>
        </is>
      </c>
      <c r="C504" s="93" t="n">
        <v>142</v>
      </c>
      <c r="D504" s="2" t="inlineStr">
        <is>
          <t>LF</t>
        </is>
      </c>
      <c r="E504" s="94" t="n">
        <v>8</v>
      </c>
      <c r="F504" s="94" t="n">
        <v>28</v>
      </c>
      <c r="G504" s="94">
        <f>C504*E504</f>
        <v/>
      </c>
      <c r="H504" s="95">
        <f>C504*F504</f>
        <v/>
      </c>
      <c r="I504" s="96">
        <f>G504+H504</f>
        <v/>
      </c>
      <c r="J504" s="97" t="n"/>
      <c r="K504" s="12" t="n"/>
      <c r="L504" s="12" t="n"/>
    </row>
    <row r="505" ht="15" customHeight="1">
      <c r="A505" s="17">
        <f>IF(C505="","",COUNTA(($C$8:C505)))</f>
        <v/>
      </c>
      <c r="B505" s="19" t="inlineStr">
        <is>
          <t>6" Storm Drain Pipe</t>
        </is>
      </c>
      <c r="C505" s="93" t="n">
        <v>220</v>
      </c>
      <c r="D505" s="2" t="inlineStr">
        <is>
          <t>LF</t>
        </is>
      </c>
      <c r="E505" s="94" t="n">
        <v>10</v>
      </c>
      <c r="F505" s="94" t="n">
        <v>36</v>
      </c>
      <c r="G505" s="94">
        <f>C505*E505</f>
        <v/>
      </c>
      <c r="H505" s="95">
        <f>C505*F505</f>
        <v/>
      </c>
      <c r="I505" s="96">
        <f>G505+H505</f>
        <v/>
      </c>
      <c r="J505" s="97" t="n"/>
      <c r="K505" s="12" t="n"/>
      <c r="L505" s="12" t="n"/>
    </row>
    <row r="506" ht="15" customHeight="1">
      <c r="A506" s="17">
        <f>IF(C506="","",COUNTA(($C$8:C506)))</f>
        <v/>
      </c>
      <c r="B506" s="19" t="inlineStr">
        <is>
          <t>2.5'x4.5'x2' Shallow Gravel Basin</t>
        </is>
      </c>
      <c r="C506" s="93" t="n">
        <v>1</v>
      </c>
      <c r="D506" s="2" t="inlineStr">
        <is>
          <t>EA</t>
        </is>
      </c>
      <c r="E506" s="94" t="n">
        <v>150</v>
      </c>
      <c r="F506" s="94" t="n">
        <v>250</v>
      </c>
      <c r="G506" s="94">
        <f>C506*E506</f>
        <v/>
      </c>
      <c r="H506" s="95">
        <f>C506*F506</f>
        <v/>
      </c>
      <c r="I506" s="96">
        <f>G506+H506</f>
        <v/>
      </c>
      <c r="J506" s="97" t="n"/>
      <c r="K506" s="12" t="n"/>
      <c r="L506" s="12" t="n"/>
    </row>
    <row r="507" ht="15" customHeight="1">
      <c r="A507" s="17">
        <f>IF(C507="","",COUNTA(($C$8:C507)))</f>
        <v/>
      </c>
      <c r="B507" s="19" t="inlineStr">
        <is>
          <t>Area Drain</t>
        </is>
      </c>
      <c r="C507" s="93" t="n">
        <v>8</v>
      </c>
      <c r="D507" s="2" t="inlineStr">
        <is>
          <t>EA</t>
        </is>
      </c>
      <c r="E507" s="94" t="n">
        <v>90</v>
      </c>
      <c r="F507" s="94" t="n">
        <v>220</v>
      </c>
      <c r="G507" s="94">
        <f>C507*E507</f>
        <v/>
      </c>
      <c r="H507" s="95">
        <f>C507*F507</f>
        <v/>
      </c>
      <c r="I507" s="96">
        <f>G507+H507</f>
        <v/>
      </c>
      <c r="J507" s="97" t="n"/>
      <c r="K507" s="12" t="n"/>
      <c r="L507" s="12" t="n"/>
    </row>
    <row r="508" ht="15" customHeight="1">
      <c r="A508" s="17">
        <f>IF(C508="","",COUNTA(($C$8:C508)))</f>
        <v/>
      </c>
      <c r="B508" s="19" t="inlineStr">
        <is>
          <t>Cleanout</t>
        </is>
      </c>
      <c r="C508" s="93" t="n">
        <v>5</v>
      </c>
      <c r="D508" s="2" t="inlineStr">
        <is>
          <t>EA</t>
        </is>
      </c>
      <c r="E508" s="94" t="n">
        <v>90</v>
      </c>
      <c r="F508" s="94" t="n">
        <v>200</v>
      </c>
      <c r="G508" s="94">
        <f>C508*E508</f>
        <v/>
      </c>
      <c r="H508" s="95">
        <f>C508*F508</f>
        <v/>
      </c>
      <c r="I508" s="96">
        <f>G508+H508</f>
        <v/>
      </c>
      <c r="J508" s="97" t="n"/>
      <c r="K508" s="12" t="n"/>
      <c r="L508" s="12" t="n"/>
    </row>
    <row r="509" ht="15" customHeight="1">
      <c r="A509" s="17">
        <f>IF(C509="","",COUNTA(($C$8:C509)))</f>
        <v/>
      </c>
      <c r="B509" s="19" t="inlineStr">
        <is>
          <t>Tee</t>
        </is>
      </c>
      <c r="C509" s="93" t="n">
        <v>1</v>
      </c>
      <c r="D509" s="2" t="inlineStr">
        <is>
          <t>EA</t>
        </is>
      </c>
      <c r="E509" s="94" t="n">
        <v>30</v>
      </c>
      <c r="F509" s="94" t="n">
        <v>70</v>
      </c>
      <c r="G509" s="94">
        <f>C509*E509</f>
        <v/>
      </c>
      <c r="H509" s="95">
        <f>C509*F509</f>
        <v/>
      </c>
      <c r="I509" s="96">
        <f>G509+H509</f>
        <v/>
      </c>
      <c r="J509" s="97" t="n"/>
      <c r="K509" s="12" t="n"/>
      <c r="L509" s="12" t="n"/>
    </row>
    <row r="510" ht="15" customHeight="1">
      <c r="A510" s="17">
        <f>IF(C510="","",COUNTA(($C$8:C510)))</f>
        <v/>
      </c>
      <c r="B510" s="19" t="n"/>
      <c r="C510" s="93" t="n"/>
      <c r="D510" s="2" t="n"/>
      <c r="E510" s="94" t="n"/>
      <c r="F510" s="94" t="n"/>
      <c r="G510" s="94" t="n"/>
      <c r="H510" s="95" t="n"/>
      <c r="I510" s="96" t="n"/>
      <c r="J510" s="97" t="n"/>
      <c r="K510" s="12" t="n"/>
      <c r="L510" s="12" t="n"/>
    </row>
    <row r="511" ht="18.5" customHeight="1">
      <c r="A511" s="17">
        <f>IF(C511="","",COUNTA(($C$8:C511)))</f>
        <v/>
      </c>
      <c r="B511" s="32" t="inlineStr">
        <is>
          <t>Landscape</t>
        </is>
      </c>
      <c r="C511" s="93" t="n"/>
      <c r="D511" s="2" t="n"/>
      <c r="E511" s="94" t="n"/>
      <c r="F511" s="94" t="n"/>
      <c r="G511" s="94" t="n"/>
      <c r="H511" s="95" t="n"/>
      <c r="I511" s="96" t="n"/>
      <c r="J511" s="97" t="n"/>
      <c r="K511" s="12" t="n"/>
      <c r="L511" s="12" t="n"/>
    </row>
    <row r="512" ht="15.5" customHeight="1">
      <c r="A512" s="17">
        <f>IF(C512="","",COUNTA(($C$8:C512)))</f>
        <v/>
      </c>
      <c r="B512" s="19" t="inlineStr">
        <is>
          <t>5" Tree</t>
        </is>
      </c>
      <c r="C512" s="93" t="n">
        <v>1</v>
      </c>
      <c r="D512" s="2" t="inlineStr">
        <is>
          <t>EA</t>
        </is>
      </c>
      <c r="E512" s="94" t="n">
        <v>80</v>
      </c>
      <c r="F512" s="94" t="n">
        <v>170</v>
      </c>
      <c r="G512" s="94">
        <f>C512*E512</f>
        <v/>
      </c>
      <c r="H512" s="95">
        <f>C512*F512</f>
        <v/>
      </c>
      <c r="I512" s="96">
        <f>G512+H512</f>
        <v/>
      </c>
      <c r="J512" s="97" t="n"/>
      <c r="K512" s="12" t="n"/>
      <c r="L512" s="12" t="n"/>
    </row>
    <row r="513" ht="15.5" customHeight="1">
      <c r="A513" s="17">
        <f>IF(C513="","",COUNTA(($C$8:C513)))</f>
        <v/>
      </c>
      <c r="B513" s="19" t="inlineStr">
        <is>
          <t>5.5" Tree</t>
        </is>
      </c>
      <c r="C513" s="93" t="n">
        <v>1</v>
      </c>
      <c r="D513" s="2" t="inlineStr">
        <is>
          <t>EA</t>
        </is>
      </c>
      <c r="E513" s="94" t="n">
        <v>80</v>
      </c>
      <c r="F513" s="94" t="n">
        <v>180</v>
      </c>
      <c r="G513" s="94">
        <f>C513*E513</f>
        <v/>
      </c>
      <c r="H513" s="95">
        <f>C513*F513</f>
        <v/>
      </c>
      <c r="I513" s="96">
        <f>G513+H513</f>
        <v/>
      </c>
      <c r="J513" s="97" t="n"/>
      <c r="K513" s="12" t="n"/>
      <c r="L513" s="12" t="n"/>
    </row>
    <row r="514" ht="15.5" customHeight="1">
      <c r="A514" s="17">
        <f>IF(C514="","",COUNTA(($C$8:C514)))</f>
        <v/>
      </c>
      <c r="B514" s="19" t="inlineStr">
        <is>
          <t>6" Tree</t>
        </is>
      </c>
      <c r="C514" s="93" t="n">
        <v>3</v>
      </c>
      <c r="D514" s="2" t="inlineStr">
        <is>
          <t>EA</t>
        </is>
      </c>
      <c r="E514" s="94" t="n">
        <v>80</v>
      </c>
      <c r="F514" s="94" t="n">
        <v>190</v>
      </c>
      <c r="G514" s="94">
        <f>C514*E514</f>
        <v/>
      </c>
      <c r="H514" s="95">
        <f>C514*F514</f>
        <v/>
      </c>
      <c r="I514" s="96">
        <f>G514+H514</f>
        <v/>
      </c>
      <c r="J514" s="97" t="n"/>
      <c r="K514" s="12" t="n"/>
      <c r="L514" s="12" t="n"/>
    </row>
    <row r="515" ht="15.5" customHeight="1">
      <c r="A515" s="17">
        <f>IF(C515="","",COUNTA(($C$8:C515)))</f>
        <v/>
      </c>
      <c r="B515" s="19" t="inlineStr">
        <is>
          <t>7" Tree</t>
        </is>
      </c>
      <c r="C515" s="93" t="n">
        <v>2</v>
      </c>
      <c r="D515" s="2" t="inlineStr">
        <is>
          <t>EA</t>
        </is>
      </c>
      <c r="E515" s="94" t="n">
        <v>80</v>
      </c>
      <c r="F515" s="94" t="n">
        <v>200</v>
      </c>
      <c r="G515" s="94">
        <f>C515*E515</f>
        <v/>
      </c>
      <c r="H515" s="95">
        <f>C515*F515</f>
        <v/>
      </c>
      <c r="I515" s="96">
        <f>G515+H515</f>
        <v/>
      </c>
      <c r="J515" s="97" t="n"/>
      <c r="K515" s="12" t="n"/>
      <c r="L515" s="12" t="n"/>
    </row>
    <row r="516" ht="15.5" customHeight="1">
      <c r="A516" s="17">
        <f>IF(C516="","",COUNTA(($C$8:C516)))</f>
        <v/>
      </c>
      <c r="B516" s="19" t="inlineStr">
        <is>
          <t>9" Tree</t>
        </is>
      </c>
      <c r="C516" s="93" t="n">
        <v>1</v>
      </c>
      <c r="D516" s="2" t="inlineStr">
        <is>
          <t>EA</t>
        </is>
      </c>
      <c r="E516" s="94" t="n">
        <v>80</v>
      </c>
      <c r="F516" s="94" t="n">
        <v>210</v>
      </c>
      <c r="G516" s="94">
        <f>C516*E516</f>
        <v/>
      </c>
      <c r="H516" s="95">
        <f>C516*F516</f>
        <v/>
      </c>
      <c r="I516" s="96">
        <f>G516+H516</f>
        <v/>
      </c>
      <c r="J516" s="97" t="n"/>
      <c r="K516" s="12" t="n"/>
      <c r="L516" s="12" t="n"/>
    </row>
    <row r="517" ht="15.5" customHeight="1">
      <c r="A517" s="17">
        <f>IF(C517="","",COUNTA(($C$8:C517)))</f>
        <v/>
      </c>
      <c r="B517" s="19" t="inlineStr">
        <is>
          <t>10" Tree</t>
        </is>
      </c>
      <c r="C517" s="93" t="n">
        <v>10</v>
      </c>
      <c r="D517" s="2" t="inlineStr">
        <is>
          <t>EA</t>
        </is>
      </c>
      <c r="E517" s="94" t="n">
        <v>120</v>
      </c>
      <c r="F517" s="94" t="n">
        <v>220</v>
      </c>
      <c r="G517" s="94">
        <f>C517*E517</f>
        <v/>
      </c>
      <c r="H517" s="95">
        <f>C517*F517</f>
        <v/>
      </c>
      <c r="I517" s="96">
        <f>G517+H517</f>
        <v/>
      </c>
      <c r="J517" s="97" t="n"/>
      <c r="K517" s="12" t="n"/>
      <c r="L517" s="12" t="n"/>
    </row>
    <row r="518" ht="15" customHeight="1">
      <c r="A518" s="17">
        <f>IF(C518="","",COUNTA(($C$8:C518)))</f>
        <v/>
      </c>
      <c r="B518" s="19" t="inlineStr">
        <is>
          <t>11" Tree</t>
        </is>
      </c>
      <c r="C518" s="93" t="n">
        <v>1</v>
      </c>
      <c r="D518" s="2" t="inlineStr">
        <is>
          <t>EA</t>
        </is>
      </c>
      <c r="E518" s="94" t="n">
        <v>120</v>
      </c>
      <c r="F518" s="94" t="n">
        <v>230</v>
      </c>
      <c r="G518" s="94">
        <f>C518*E518</f>
        <v/>
      </c>
      <c r="H518" s="95">
        <f>C518*F518</f>
        <v/>
      </c>
      <c r="I518" s="96">
        <f>G518+H518</f>
        <v/>
      </c>
      <c r="J518" s="97" t="n"/>
      <c r="K518" s="12" t="n"/>
      <c r="L518" s="12" t="n"/>
    </row>
    <row r="519" ht="15" customHeight="1">
      <c r="A519" s="17">
        <f>IF(C519="","",COUNTA(($C$8:C519)))</f>
        <v/>
      </c>
      <c r="B519" s="19" t="inlineStr">
        <is>
          <t>12" Tree</t>
        </is>
      </c>
      <c r="C519" s="93" t="n">
        <v>3</v>
      </c>
      <c r="D519" s="2" t="inlineStr">
        <is>
          <t>EA</t>
        </is>
      </c>
      <c r="E519" s="94" t="n">
        <v>120</v>
      </c>
      <c r="F519" s="94" t="n">
        <v>240</v>
      </c>
      <c r="G519" s="94">
        <f>C519*E519</f>
        <v/>
      </c>
      <c r="H519" s="95">
        <f>C519*F519</f>
        <v/>
      </c>
      <c r="I519" s="96">
        <f>G519+H519</f>
        <v/>
      </c>
      <c r="J519" s="97" t="n"/>
      <c r="K519" s="12" t="n"/>
      <c r="L519" s="12" t="n"/>
    </row>
    <row r="520" ht="15" customHeight="1">
      <c r="A520" s="17">
        <f>IF(C520="","",COUNTA(($C$8:C520)))</f>
        <v/>
      </c>
      <c r="B520" s="19" t="inlineStr">
        <is>
          <t>13" Tree</t>
        </is>
      </c>
      <c r="C520" s="93" t="n">
        <v>1</v>
      </c>
      <c r="D520" s="2" t="inlineStr">
        <is>
          <t>EA</t>
        </is>
      </c>
      <c r="E520" s="94" t="n">
        <v>120</v>
      </c>
      <c r="F520" s="94" t="n">
        <v>250</v>
      </c>
      <c r="G520" s="94">
        <f>C520*E520</f>
        <v/>
      </c>
      <c r="H520" s="95">
        <f>C520*F520</f>
        <v/>
      </c>
      <c r="I520" s="96">
        <f>G520+H520</f>
        <v/>
      </c>
      <c r="J520" s="97" t="n"/>
      <c r="K520" s="12" t="n"/>
      <c r="L520" s="12" t="n"/>
    </row>
    <row r="521" ht="15" customHeight="1">
      <c r="A521" s="17">
        <f>IF(C521="","",COUNTA(($C$8:C521)))</f>
        <v/>
      </c>
      <c r="B521" s="19" t="inlineStr">
        <is>
          <t>18" Tree</t>
        </is>
      </c>
      <c r="C521" s="93" t="n">
        <v>2</v>
      </c>
      <c r="D521" s="2" t="inlineStr">
        <is>
          <t>EA</t>
        </is>
      </c>
      <c r="E521" s="94" t="n">
        <v>120</v>
      </c>
      <c r="F521" s="94" t="n">
        <v>260</v>
      </c>
      <c r="G521" s="94">
        <f>C521*E521</f>
        <v/>
      </c>
      <c r="H521" s="95">
        <f>C521*F521</f>
        <v/>
      </c>
      <c r="I521" s="96">
        <f>G521+H521</f>
        <v/>
      </c>
      <c r="J521" s="97" t="n"/>
      <c r="K521" s="12" t="n"/>
      <c r="L521" s="12" t="n"/>
    </row>
    <row r="522" ht="15" customHeight="1">
      <c r="A522" s="17">
        <f>IF(C522="","",COUNTA(($C$8:C522)))</f>
        <v/>
      </c>
      <c r="B522" s="19" t="n"/>
      <c r="C522" s="93" t="n"/>
      <c r="D522" s="2" t="n"/>
      <c r="E522" s="94" t="n"/>
      <c r="F522" s="94" t="n"/>
      <c r="G522" s="94" t="n"/>
      <c r="H522" s="95" t="n"/>
      <c r="I522" s="96" t="n"/>
      <c r="J522" s="97" t="n"/>
      <c r="K522" s="12" t="n"/>
      <c r="L522" s="12" t="n"/>
    </row>
    <row r="523" ht="20.15" customHeight="1">
      <c r="A523" s="17">
        <f>IF(C523="","",COUNTA(($C$8:C523)))</f>
        <v/>
      </c>
      <c r="B523" s="20" t="inlineStr">
        <is>
          <t>Subtotal ( Exterior Improvements)</t>
        </is>
      </c>
      <c r="C523" s="98" t="n"/>
      <c r="D523" s="35" t="inlineStr"/>
      <c r="E523" s="35" t="n"/>
      <c r="F523" s="35" t="n"/>
      <c r="G523" s="35" t="n"/>
      <c r="H523" s="99" t="n"/>
      <c r="I523" s="100" t="n"/>
      <c r="J523" s="101">
        <f>SUM(I497:I522)</f>
        <v/>
      </c>
      <c r="K523" s="12" t="n"/>
      <c r="L523" s="12" t="n"/>
    </row>
    <row r="524" ht="22.5" customHeight="1">
      <c r="A524" s="17">
        <f>IF(C524="","",COUNTA(($C$8:C524)))</f>
        <v/>
      </c>
      <c r="B524" s="103" t="n"/>
      <c r="C524" s="104" t="inlineStr">
        <is>
          <t>Subtotal</t>
        </is>
      </c>
      <c r="D524" s="105" t="n"/>
      <c r="E524" s="105" t="n"/>
      <c r="F524" s="105" t="n"/>
      <c r="G524" s="105" t="n"/>
      <c r="H524" s="105" t="n"/>
      <c r="I524" s="106" t="n"/>
      <c r="J524" s="107">
        <f>SUM(J523,J495,J446,J459,J418,J392,J379,J358,J315,J269,J252,J101,J59,J24,J9)</f>
        <v/>
      </c>
      <c r="L524" s="59" t="n"/>
    </row>
    <row r="525" ht="22.5" customHeight="1">
      <c r="A525" s="17">
        <f>IF(C525="","",COUNTA(($C$8:C525)))</f>
        <v/>
      </c>
      <c r="B525" s="53" t="n"/>
      <c r="C525" s="79" t="inlineStr">
        <is>
          <t>Overhead &amp; Profit</t>
        </is>
      </c>
      <c r="I525" s="54" t="n">
        <v>0.15</v>
      </c>
      <c r="J525" s="107">
        <f>I525*J524</f>
        <v/>
      </c>
      <c r="L525" s="59" t="n"/>
    </row>
    <row r="526" ht="22.5" customHeight="1">
      <c r="A526" s="17">
        <f>IF(C526="","",COUNTA(($C$8:C526)))</f>
        <v/>
      </c>
      <c r="B526" s="53" t="n"/>
      <c r="C526" s="76" t="inlineStr">
        <is>
          <t>Insurance</t>
        </is>
      </c>
      <c r="I526" s="54" t="n">
        <v>0.05</v>
      </c>
      <c r="J526" s="107">
        <f>I526*J524</f>
        <v/>
      </c>
      <c r="L526" s="59" t="n"/>
    </row>
    <row r="527" ht="22.5" customHeight="1" thickBot="1">
      <c r="A527" s="17">
        <f>IF(C527="","",COUNTA(($C$8:C527)))</f>
        <v/>
      </c>
      <c r="B527" s="53" t="n"/>
      <c r="C527" s="77" t="inlineStr">
        <is>
          <t>Contingency</t>
        </is>
      </c>
      <c r="I527" s="54" t="n">
        <v>0.05</v>
      </c>
      <c r="J527" s="108">
        <f>I527*J524</f>
        <v/>
      </c>
      <c r="L527" s="59" t="n"/>
    </row>
    <row r="528" ht="46.5" customHeight="1" thickBot="1">
      <c r="A528" s="17">
        <f>IF(C528="","",COUNTA(($C$8:C528)))</f>
        <v/>
      </c>
      <c r="B528" s="109" t="inlineStr">
        <is>
          <t>Total Suggested Bid</t>
        </is>
      </c>
      <c r="C528" s="110" t="n"/>
      <c r="D528" s="110" t="n"/>
      <c r="E528" s="110" t="n"/>
      <c r="F528" s="110" t="n"/>
      <c r="G528" s="110" t="n"/>
      <c r="H528" s="110" t="n"/>
      <c r="I528" s="110" t="n"/>
      <c r="J528" s="111">
        <f>SUM(J524:J527)</f>
        <v/>
      </c>
    </row>
    <row r="529" ht="31" customHeight="1">
      <c r="B529" s="45" t="n"/>
      <c r="C529" s="46" t="n"/>
      <c r="D529" s="46" t="n"/>
      <c r="E529" s="46" t="n"/>
      <c r="F529" s="46" t="n"/>
      <c r="G529" s="46" t="n"/>
      <c r="H529" s="112" t="n"/>
    </row>
    <row r="530" ht="31" customHeight="1">
      <c r="B530" s="45" t="n"/>
      <c r="C530" s="46" t="n"/>
      <c r="D530" s="46" t="n"/>
      <c r="E530" s="46" t="n"/>
      <c r="F530" s="46" t="n"/>
      <c r="G530" s="46" t="n"/>
      <c r="H530" s="112" t="n"/>
    </row>
    <row r="531" ht="31" customHeight="1">
      <c r="B531" s="48" t="n"/>
      <c r="C531" s="112" t="n"/>
      <c r="D531" s="49" t="n"/>
      <c r="E531" s="49" t="n"/>
      <c r="F531" s="49" t="n"/>
      <c r="G531" s="49" t="n"/>
      <c r="H531" s="112" t="n"/>
    </row>
  </sheetData>
  <mergeCells count="23">
    <mergeCell ref="C525:H525"/>
    <mergeCell ref="C496:J496"/>
    <mergeCell ref="C419:J419"/>
    <mergeCell ref="A4:J4"/>
    <mergeCell ref="B528:I528"/>
    <mergeCell ref="C393:J393"/>
    <mergeCell ref="C460:J460"/>
    <mergeCell ref="C25:J25"/>
    <mergeCell ref="C10:J10"/>
    <mergeCell ref="C270:J270"/>
    <mergeCell ref="C526:H526"/>
    <mergeCell ref="H3:J3"/>
    <mergeCell ref="C447:J447"/>
    <mergeCell ref="C60:J60"/>
    <mergeCell ref="C316:J316"/>
    <mergeCell ref="C380:J380"/>
    <mergeCell ref="C359:J359"/>
    <mergeCell ref="C524:H524"/>
    <mergeCell ref="C253:J253"/>
    <mergeCell ref="C7:J7"/>
    <mergeCell ref="C527:H527"/>
    <mergeCell ref="A3:G3"/>
    <mergeCell ref="C102:J102"/>
  </mergeCells>
  <printOptions horizontalCentered="1"/>
  <pageMargins left="0.445" right="0" top="0" bottom="0.17" header="0" footer="0"/>
  <pageSetup orientation="landscape" scale="64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Nextron Estimating LLC</dc:creator>
  <dc:title xmlns:dc="http://purl.org/dc/elements/1.1/">Sample Estimate</dc:title>
  <dcterms:created xmlns:dcterms="http://purl.org/dc/terms/" xmlns:xsi="http://www.w3.org/2001/XMLSchema-instance" xsi:type="dcterms:W3CDTF">2016-03-30T11:57:46Z</dcterms:created>
  <dcterms:modified xmlns:dcterms="http://purl.org/dc/terms/" xmlns:xsi="http://www.w3.org/2001/XMLSchema-instance" xsi:type="dcterms:W3CDTF">2026-11-01T15:05:45Z</dcterms:modified>
  <cp:lastModifiedBy>Nextron Estimating LLC</cp:lastModifiedBy>
  <cp:lastPrinted>2019-03-12T12:38:09Z</cp:lastPrinted>
</cp:coreProperties>
</file>

<file path=docProps/custom.xml><?xml version="1.0" encoding="utf-8"?>
<Properties xmlns="http://schemas.openxmlformats.org/officeDocument/2006/custom-properties">
  <property name="PS9Connected" fmtid="{D5CDD505-2E9C-101B-9397-08002B2CF9AE}" pid="2">
    <vt:bool xmlns:vt="http://schemas.openxmlformats.org/officeDocument/2006/docPropsVTypes">1</vt:bool>
  </property>
  <property name="PlanSwiftJobName" fmtid="{D5CDD505-2E9C-101B-9397-08002B2CF9AE}" pid="3">
    <vt:lpwstr xmlns:vt="http://schemas.openxmlformats.org/officeDocument/2006/docPropsVTypes"/>
  </property>
  <property name="PlanSwiftJobGuid" fmtid="{D5CDD505-2E9C-101B-9397-08002B2CF9AE}" pid="4">
    <vt:lpwstr xmlns:vt="http://schemas.openxmlformats.org/officeDocument/2006/docPropsVTypes"/>
  </property>
  <property name="LinkedDataId" fmtid="{D5CDD505-2E9C-101B-9397-08002B2CF9AE}" pid="5">
    <vt:lpwstr xmlns:vt="http://schemas.openxmlformats.org/officeDocument/2006/docPropsVTypes">{9EC405E4-B4AD-4E68-B261-B39BC8F845EC}</vt:lpwstr>
  </property>
</Properties>
</file>